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425" windowHeight="11025" activeTab="0"/>
  </bookViews>
  <sheets>
    <sheet name="HIDROGRAF" sheetId="1" r:id="rId1"/>
    <sheet name="Q_TOTAL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<sst xmlns="http://schemas.openxmlformats.org/spreadsheetml/2006/main" count="8" uniqueCount="7">
  <si>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Data</t>
  </si>
  <si>
    <t>Timp cumulat[zi]</t>
  </si>
  <si>
    <t>ln(Qsb)</t>
  </si>
  <si>
    <t>tep</t>
  </si>
  <si>
    <t>Qsb</t>
  </si>
  <si>
    <t>tep[zi]</t>
  </si>
  <si>
    <t>Q_total[m3/s]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</si>
</sst>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1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15" fontId="0" fillId="34" borderId="10" xfId="0" applyNumberFormat="1" applyFill="1" applyBorder="1" applyAlignment="1">
      <alignment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8075"/>
          <c:w val="0.883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Q_TOTAL!$C$1</c:f>
              <c:strCache>
                <c:ptCount val="1"/>
                <c:pt idx="0">
                  <c:v>Q_total[m3/s]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ize val="15"/>
              <c:spPr>
                <a:solidFill>
                  <a:srgbClr val="FFFF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666699"/>
                </a:solidFill>
              </a:ln>
            </c:spPr>
            <c:marker>
              <c:size val="1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92D050"/>
              </a:solidFill>
              <a:ln w="25400">
                <a:solidFill>
                  <a:srgbClr val="666699"/>
                </a:solidFill>
              </a:ln>
            </c:spPr>
            <c:marker>
              <c:size val="1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666699"/>
                </a:solidFill>
              </a:ln>
            </c:spPr>
            <c:marker>
              <c:size val="15"/>
              <c:spPr>
                <a:solidFill>
                  <a:srgbClr val="FFFF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Q_TOTAL!$B$2:$B$18</c:f>
              <c:numCache>
                <c:ptCount val="17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  <c:pt idx="10">
                  <c:v>315</c:v>
                </c:pt>
                <c:pt idx="11">
                  <c:v>345</c:v>
                </c:pt>
                <c:pt idx="12">
                  <c:v>375</c:v>
                </c:pt>
                <c:pt idx="13">
                  <c:v>405</c:v>
                </c:pt>
                <c:pt idx="14">
                  <c:v>435</c:v>
                </c:pt>
                <c:pt idx="15">
                  <c:v>465</c:v>
                </c:pt>
                <c:pt idx="16">
                  <c:v>495</c:v>
                </c:pt>
              </c:numCache>
            </c:numRef>
          </c:xVal>
          <c:yVal>
            <c:numRef>
              <c:f>Q_TOTAL!$C$2:$C$18</c:f>
              <c:numCache>
                <c:ptCount val="17"/>
                <c:pt idx="0">
                  <c:v>40</c:v>
                </c:pt>
                <c:pt idx="1">
                  <c:v>33</c:v>
                </c:pt>
                <c:pt idx="2">
                  <c:v>30</c:v>
                </c:pt>
                <c:pt idx="3">
                  <c:v>43</c:v>
                </c:pt>
                <c:pt idx="4">
                  <c:v>50</c:v>
                </c:pt>
                <c:pt idx="5">
                  <c:v>60</c:v>
                </c:pt>
                <c:pt idx="6">
                  <c:v>69</c:v>
                </c:pt>
                <c:pt idx="7">
                  <c:v>89</c:v>
                </c:pt>
                <c:pt idx="8">
                  <c:v>101</c:v>
                </c:pt>
                <c:pt idx="9">
                  <c:v>112</c:v>
                </c:pt>
                <c:pt idx="10">
                  <c:v>90</c:v>
                </c:pt>
                <c:pt idx="11">
                  <c:v>71</c:v>
                </c:pt>
                <c:pt idx="12">
                  <c:v>40</c:v>
                </c:pt>
                <c:pt idx="13">
                  <c:v>33</c:v>
                </c:pt>
                <c:pt idx="14">
                  <c:v>30</c:v>
                </c:pt>
                <c:pt idx="15">
                  <c:v>41</c:v>
                </c:pt>
                <c:pt idx="16">
                  <c:v>48</c:v>
                </c:pt>
              </c:numCache>
            </c:numRef>
          </c:yVal>
          <c:smooth val="0"/>
        </c:ser>
        <c:ser>
          <c:idx val="2"/>
          <c:order val="1"/>
          <c:tx>
            <c:v>Qsb_anual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Q_TOTAL!$F$2:$F$16</c:f>
              <c:numCache>
                <c:ptCount val="15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  <c:pt idx="10">
                  <c:v>375</c:v>
                </c:pt>
                <c:pt idx="11">
                  <c:v>405</c:v>
                </c:pt>
                <c:pt idx="12">
                  <c:v>435</c:v>
                </c:pt>
                <c:pt idx="13">
                  <c:v>465</c:v>
                </c:pt>
                <c:pt idx="14">
                  <c:v>495</c:v>
                </c:pt>
              </c:numCache>
            </c:numRef>
          </c:xVal>
          <c:yVal>
            <c:numRef>
              <c:f>Q_TOTAL!$H$2:$H$16</c:f>
              <c:numCache>
                <c:ptCount val="15"/>
                <c:pt idx="0">
                  <c:v>40</c:v>
                </c:pt>
                <c:pt idx="1">
                  <c:v>33.91574816351663</c:v>
                </c:pt>
                <c:pt idx="2">
                  <c:v>28.756949337277046</c:v>
                </c:pt>
                <c:pt idx="3">
                  <c:v>24.38283629185237</c:v>
                </c:pt>
                <c:pt idx="4">
                  <c:v>20.67405337966797</c:v>
                </c:pt>
                <c:pt idx="5">
                  <c:v>17.52939969859797</c:v>
                </c:pt>
                <c:pt idx="6">
                  <c:v>14.863067640881829</c:v>
                </c:pt>
                <c:pt idx="7">
                  <c:v>12.602301476136532</c:v>
                </c:pt>
                <c:pt idx="8">
                  <c:v>10.685412078634016</c:v>
                </c:pt>
                <c:pt idx="9">
                  <c:v>9.060093627058752</c:v>
                </c:pt>
                <c:pt idx="10">
                  <c:v>40</c:v>
                </c:pt>
                <c:pt idx="11">
                  <c:v>33.91574816351663</c:v>
                </c:pt>
                <c:pt idx="12">
                  <c:v>28.756949337277046</c:v>
                </c:pt>
                <c:pt idx="13">
                  <c:v>24.38283629185237</c:v>
                </c:pt>
                <c:pt idx="14">
                  <c:v>20.67405337966797</c:v>
                </c:pt>
              </c:numCache>
            </c:numRef>
          </c:yVal>
          <c:smooth val="0"/>
        </c:ser>
        <c:axId val="21894832"/>
        <c:axId val="62835761"/>
      </c:scatterChart>
      <c:val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TIM[ZI]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761"/>
        <c:crosses val="autoZero"/>
        <c:crossBetween val="midCat"/>
        <c:dispUnits/>
      </c:valAx>
      <c:valAx>
        <c:axId val="6283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QT[m3/zi]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94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575"/>
          <c:w val="0.9785"/>
          <c:h val="0.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Q_TOTAL!$K$7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Q_TOTAL!$K$8</c:f>
              <c:numCache/>
            </c:numRef>
          </c:yVal>
          <c:smooth val="0"/>
        </c:ser>
        <c:ser>
          <c:idx val="1"/>
          <c:order val="1"/>
          <c:tx>
            <c:v>maillet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-0.0055x + 3.672
R² = 0.963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Q_TOTAL!$D$14:$D$16</c:f>
              <c:numCache/>
            </c:numRef>
          </c:xVal>
          <c:yVal>
            <c:numRef>
              <c:f>Q_TOTAL!$E$14:$E$16</c:f>
              <c:numCache/>
            </c:numRef>
          </c:yVal>
          <c:smooth val="0"/>
        </c:ser>
        <c:axId val="28650938"/>
        <c:axId val="56531851"/>
      </c:scatterChart>
      <c:val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1851"/>
        <c:crosses val="autoZero"/>
        <c:crossBetween val="midCat"/>
        <c:dispUnits/>
      </c:valAx>
      <c:valAx>
        <c:axId val="56531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0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1"/>
          <c:y val="0.33575"/>
          <c:w val="0.257"/>
          <c:h val="0.2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1</xdr:row>
      <xdr:rowOff>114300</xdr:rowOff>
    </xdr:from>
    <xdr:to>
      <xdr:col>18</xdr:col>
      <xdr:colOff>266700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7400925" y="304800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0.140625" style="0" bestFit="1" customWidth="1"/>
    <col min="2" max="2" width="14.8515625" style="0" bestFit="1" customWidth="1"/>
    <col min="3" max="3" width="13.421875" style="0" bestFit="1" customWidth="1"/>
  </cols>
  <sheetData>
    <row r="1" spans="1:8" ht="15">
      <c r="A1" t="s">
        <v>0</v>
      </c>
      <c r="B1" t="s">
        <v>1</v>
      </c>
      <c r="C1" t="s">
        <v>6</v>
      </c>
      <c r="D1" t="s">
        <v>5</v>
      </c>
      <c r="G1" t="s">
        <v>3</v>
      </c>
      <c r="H1" t="s">
        <v>4</v>
      </c>
    </row>
    <row r="2" spans="1:8" ht="15">
      <c r="A2" s="1">
        <v>42962</v>
      </c>
      <c r="B2" s="8">
        <v>15</v>
      </c>
      <c r="C2" s="9">
        <v>40</v>
      </c>
      <c r="D2">
        <v>0</v>
      </c>
      <c r="F2" s="2">
        <f>B2</f>
        <v>15</v>
      </c>
      <c r="G2">
        <v>0</v>
      </c>
      <c r="H2" s="6">
        <f>$C$2*EXP(-0.0055*G2)</f>
        <v>40</v>
      </c>
    </row>
    <row r="3" spans="1:8" ht="15">
      <c r="A3" s="1">
        <v>42993</v>
      </c>
      <c r="B3" s="8">
        <v>45</v>
      </c>
      <c r="C3" s="7">
        <v>33</v>
      </c>
      <c r="D3">
        <v>30</v>
      </c>
      <c r="F3" s="2">
        <f aca="true" t="shared" si="0" ref="F3:F11">B3</f>
        <v>45</v>
      </c>
      <c r="G3">
        <v>30</v>
      </c>
      <c r="H3" s="6">
        <f aca="true" t="shared" si="1" ref="H3:H11">$C$2*EXP(-0.0055*G3)</f>
        <v>33.91574816351663</v>
      </c>
    </row>
    <row r="4" spans="1:8" ht="15">
      <c r="A4" s="1">
        <v>43023</v>
      </c>
      <c r="B4" s="8">
        <v>75</v>
      </c>
      <c r="C4" s="7">
        <v>30</v>
      </c>
      <c r="D4">
        <v>60</v>
      </c>
      <c r="F4" s="2">
        <f t="shared" si="0"/>
        <v>75</v>
      </c>
      <c r="G4">
        <v>60</v>
      </c>
      <c r="H4" s="6">
        <f t="shared" si="1"/>
        <v>28.756949337277046</v>
      </c>
    </row>
    <row r="5" spans="1:8" ht="15">
      <c r="A5" s="1">
        <v>43054</v>
      </c>
      <c r="B5" s="8">
        <v>105</v>
      </c>
      <c r="C5">
        <v>43</v>
      </c>
      <c r="F5" s="2">
        <f t="shared" si="0"/>
        <v>105</v>
      </c>
      <c r="G5">
        <v>90</v>
      </c>
      <c r="H5" s="6">
        <f t="shared" si="1"/>
        <v>24.38283629185237</v>
      </c>
    </row>
    <row r="6" spans="1:8" ht="15">
      <c r="A6" s="1">
        <v>43084</v>
      </c>
      <c r="B6" s="8">
        <v>135</v>
      </c>
      <c r="C6">
        <v>50</v>
      </c>
      <c r="F6" s="2">
        <f t="shared" si="0"/>
        <v>135</v>
      </c>
      <c r="G6">
        <v>120</v>
      </c>
      <c r="H6" s="6">
        <f t="shared" si="1"/>
        <v>20.67405337966797</v>
      </c>
    </row>
    <row r="7" spans="1:8" ht="15">
      <c r="A7" s="1">
        <v>43115</v>
      </c>
      <c r="B7" s="8">
        <v>165</v>
      </c>
      <c r="C7">
        <v>60</v>
      </c>
      <c r="F7" s="2">
        <f t="shared" si="0"/>
        <v>165</v>
      </c>
      <c r="G7">
        <v>150</v>
      </c>
      <c r="H7" s="6">
        <f t="shared" si="1"/>
        <v>17.52939969859797</v>
      </c>
    </row>
    <row r="8" spans="1:8" ht="15">
      <c r="A8" s="1">
        <v>43146</v>
      </c>
      <c r="B8" s="8">
        <v>195</v>
      </c>
      <c r="C8">
        <v>69</v>
      </c>
      <c r="F8" s="2">
        <f t="shared" si="0"/>
        <v>195</v>
      </c>
      <c r="G8">
        <v>180</v>
      </c>
      <c r="H8" s="6">
        <f t="shared" si="1"/>
        <v>14.863067640881829</v>
      </c>
    </row>
    <row r="9" spans="1:8" ht="15">
      <c r="A9" s="1">
        <v>43174</v>
      </c>
      <c r="B9" s="8">
        <v>225</v>
      </c>
      <c r="C9">
        <v>89</v>
      </c>
      <c r="F9" s="2">
        <f t="shared" si="0"/>
        <v>225</v>
      </c>
      <c r="G9">
        <v>210</v>
      </c>
      <c r="H9" s="6">
        <f t="shared" si="1"/>
        <v>12.602301476136532</v>
      </c>
    </row>
    <row r="10" spans="1:8" ht="15">
      <c r="A10" s="1">
        <v>43205</v>
      </c>
      <c r="B10" s="11">
        <v>255</v>
      </c>
      <c r="C10">
        <v>101</v>
      </c>
      <c r="F10" s="2">
        <f t="shared" si="0"/>
        <v>255</v>
      </c>
      <c r="G10">
        <v>240</v>
      </c>
      <c r="H10" s="12">
        <f t="shared" si="1"/>
        <v>10.685412078634016</v>
      </c>
    </row>
    <row r="11" spans="1:8" ht="15">
      <c r="A11" s="13">
        <v>43235</v>
      </c>
      <c r="B11" s="10">
        <v>285</v>
      </c>
      <c r="C11" s="5">
        <v>112</v>
      </c>
      <c r="D11" s="5"/>
      <c r="E11" s="5"/>
      <c r="F11" s="2">
        <f t="shared" si="0"/>
        <v>285</v>
      </c>
      <c r="G11" s="5">
        <v>270</v>
      </c>
      <c r="H11" s="5">
        <f t="shared" si="1"/>
        <v>9.060093627058752</v>
      </c>
    </row>
    <row r="12" spans="1:8" ht="15">
      <c r="A12" s="1">
        <v>43266</v>
      </c>
      <c r="B12" s="2">
        <v>315</v>
      </c>
      <c r="C12">
        <v>90</v>
      </c>
      <c r="F12" s="2">
        <v>375</v>
      </c>
      <c r="G12">
        <v>0</v>
      </c>
      <c r="H12" s="14">
        <f>40*EXP(-0.0055*G12)</f>
        <v>40</v>
      </c>
    </row>
    <row r="13" spans="1:8" ht="15">
      <c r="A13" s="1">
        <v>43296</v>
      </c>
      <c r="B13" s="2">
        <v>345</v>
      </c>
      <c r="C13">
        <v>71</v>
      </c>
      <c r="D13" t="s">
        <v>5</v>
      </c>
      <c r="E13" t="s">
        <v>2</v>
      </c>
      <c r="F13" s="2">
        <v>405</v>
      </c>
      <c r="G13">
        <v>30</v>
      </c>
      <c r="H13" s="14">
        <f>40*EXP(-0.0055*G13)</f>
        <v>33.91574816351663</v>
      </c>
    </row>
    <row r="14" spans="1:8" ht="15">
      <c r="A14" s="1">
        <v>43327</v>
      </c>
      <c r="B14" s="2">
        <v>375</v>
      </c>
      <c r="C14" s="3">
        <v>40</v>
      </c>
      <c r="D14" s="4">
        <v>0</v>
      </c>
      <c r="E14">
        <f>LN(C14)</f>
        <v>3.6888794541139363</v>
      </c>
      <c r="F14" s="2">
        <v>435</v>
      </c>
      <c r="G14">
        <v>60</v>
      </c>
      <c r="H14" s="14">
        <f>40*EXP(-0.0055*G14)</f>
        <v>28.756949337277046</v>
      </c>
    </row>
    <row r="15" spans="1:8" ht="15">
      <c r="A15" s="1">
        <v>43358</v>
      </c>
      <c r="B15" s="2">
        <v>405</v>
      </c>
      <c r="C15" s="5">
        <v>33</v>
      </c>
      <c r="D15" s="4">
        <v>30</v>
      </c>
      <c r="E15">
        <f>LN(C15)</f>
        <v>3.4965075614664802</v>
      </c>
      <c r="F15" s="2">
        <v>465</v>
      </c>
      <c r="G15">
        <v>90</v>
      </c>
      <c r="H15" s="14">
        <f>40*EXP(-0.0055*G15)</f>
        <v>24.38283629185237</v>
      </c>
    </row>
    <row r="16" spans="1:8" ht="15">
      <c r="A16" s="1">
        <v>43388</v>
      </c>
      <c r="B16" s="2">
        <v>435</v>
      </c>
      <c r="C16" s="5">
        <v>30</v>
      </c>
      <c r="D16" s="4">
        <v>60</v>
      </c>
      <c r="E16">
        <f>LN(C16)</f>
        <v>3.4011973816621555</v>
      </c>
      <c r="F16" s="2">
        <v>495</v>
      </c>
      <c r="G16">
        <v>120</v>
      </c>
      <c r="H16" s="14">
        <f>40*EXP(-0.0055*G16)</f>
        <v>20.67405337966797</v>
      </c>
    </row>
    <row r="17" spans="1:3" ht="15">
      <c r="A17" s="1">
        <v>43419</v>
      </c>
      <c r="B17" s="2">
        <v>465</v>
      </c>
      <c r="C17">
        <v>41</v>
      </c>
    </row>
    <row r="18" spans="1:3" ht="15">
      <c r="A18" s="1">
        <v>43449</v>
      </c>
      <c r="B18" s="2">
        <v>495</v>
      </c>
      <c r="C18">
        <v>48</v>
      </c>
    </row>
  </sheetData>
  <sheetProtection/>
  <printOptions/>
  <pageMargins left="0.7" right="0.7" top="0.75" bottom="0.75" header="0.3" footer="0.3"/>
  <pageSetup horizontalDpi="1200" verticalDpi="1200" orientation="portrait" r:id="rId5"/>
  <drawing r:id="rId4"/>
  <legacyDrawing r:id="rId3"/>
  <oleObjects>
    <oleObject progId="Equation.3" shapeId="82245243" r:id="rId1"/>
    <oleObject progId="Equation.3" shapeId="822762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Acer</cp:lastModifiedBy>
  <dcterms:created xsi:type="dcterms:W3CDTF">2019-10-06T18:17:46Z</dcterms:created>
  <dcterms:modified xsi:type="dcterms:W3CDTF">2019-10-10T13:28:31Z</dcterms:modified>
  <cp:category/>
  <cp:version/>
  <cp:contentType/>
  <cp:contentStatus/>
</cp:coreProperties>
</file>