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45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<sst xmlns="http://schemas.openxmlformats.org/spreadsheetml/2006/main" count="63" uniqueCount="54">
  <si>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Parametru</t>
  </si>
  <si>
    <t>Simbol</t>
  </si>
  <si>
    <t xml:space="preserve">U.M. </t>
  </si>
  <si>
    <t>Valoare</t>
  </si>
  <si>
    <t>Succesiunea prelucrarilor</t>
  </si>
  <si>
    <t>U.M.</t>
  </si>
  <si>
    <t>Diametrul conductei</t>
  </si>
  <si>
    <t>d</t>
  </si>
  <si>
    <t>m</t>
  </si>
  <si>
    <t>Panta hidraulica</t>
  </si>
  <si>
    <t>J</t>
  </si>
  <si>
    <t>Coeficientul Manning</t>
  </si>
  <si>
    <t>n</t>
  </si>
  <si>
    <t>"-"</t>
  </si>
  <si>
    <t>Raza hidraulica a conductei</t>
  </si>
  <si>
    <t>Rh</t>
  </si>
  <si>
    <t>Cota superioara conducta</t>
  </si>
  <si>
    <t>Csup</t>
  </si>
  <si>
    <t>Viteza de antrenare</t>
  </si>
  <si>
    <t>V</t>
  </si>
  <si>
    <t>m/s</t>
  </si>
  <si>
    <t>Cota inferioara conducta</t>
  </si>
  <si>
    <t>Cinf</t>
  </si>
  <si>
    <t>Debitul total al suspensiei</t>
  </si>
  <si>
    <t>Q_suspensie</t>
  </si>
  <si>
    <t>Lungime conducta</t>
  </si>
  <si>
    <t>L</t>
  </si>
  <si>
    <t>Viteza de sedimentare in regim hidrostatic</t>
  </si>
  <si>
    <t>V_sed</t>
  </si>
  <si>
    <t>Densitate sediment</t>
  </si>
  <si>
    <t>ro_sed</t>
  </si>
  <si>
    <t>kg/m3</t>
  </si>
  <si>
    <t>Procentul de sedimente in suspensie</t>
  </si>
  <si>
    <t>p</t>
  </si>
  <si>
    <t>%</t>
  </si>
  <si>
    <t>Diametrul mediu al granulei in suspensie</t>
  </si>
  <si>
    <t>Ds</t>
  </si>
  <si>
    <t>Debitul masic solid in suspensie</t>
  </si>
  <si>
    <t>Q_MASIC_solid</t>
  </si>
  <si>
    <t>kg/sec</t>
  </si>
  <si>
    <t>Vascozitate dinamica</t>
  </si>
  <si>
    <t>miu</t>
  </si>
  <si>
    <t>kg/(m.s)</t>
  </si>
  <si>
    <t>Debitul volumic lichidal suspensiei</t>
  </si>
  <si>
    <t>Q_VOL_lichid</t>
  </si>
  <si>
    <t>M3/S</t>
  </si>
  <si>
    <t>Densitate fluid</t>
  </si>
  <si>
    <t>ro_fluid</t>
  </si>
  <si>
    <t>Vascozitate cinematica</t>
  </si>
  <si>
    <t>niu</t>
  </si>
  <si>
    <t>m2/s</t>
  </si>
  <si>
    <t>Acceleratia gravitationala</t>
  </si>
  <si>
    <t>g</t>
  </si>
  <si>
    <t>m/s2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</si>
</sst>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24997000396251678"/>
      </bottom>
    </border>
    <border>
      <left style="thin"/>
      <right style="thick">
        <color theme="5" tint="-0.24997000396251678"/>
      </right>
      <top style="thin"/>
      <bottom style="thin"/>
    </border>
    <border>
      <left>
        <color indexed="63"/>
      </left>
      <right>
        <color indexed="63"/>
      </right>
      <top style="thick">
        <color theme="5" tint="-0.24997000396251678"/>
      </top>
      <bottom style="thick">
        <color theme="5" tint="-0.24997000396251678"/>
      </bottom>
    </border>
    <border>
      <left>
        <color indexed="63"/>
      </left>
      <right style="thick">
        <color theme="5" tint="-0.24997000396251678"/>
      </right>
      <top style="thick">
        <color theme="5" tint="-0.24997000396251678"/>
      </top>
      <bottom style="thick">
        <color theme="5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1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8</xdr:row>
      <xdr:rowOff>180975</xdr:rowOff>
    </xdr:from>
    <xdr:to>
      <xdr:col>4</xdr:col>
      <xdr:colOff>962025</xdr:colOff>
      <xdr:row>13</xdr:row>
      <xdr:rowOff>9525</xdr:rowOff>
    </xdr:to>
    <xdr:pic>
      <xdr:nvPicPr>
        <xdr:cNvPr id="1" name="Picture 1" descr="suspensie_conduct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74307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90" zoomScaleNormal="190" zoomScalePageLayoutView="0" workbookViewId="0" topLeftCell="A1">
      <selection activeCell="A18" sqref="A18"/>
    </sheetView>
  </sheetViews>
  <sheetFormatPr defaultColWidth="9.140625" defaultRowHeight="15"/>
  <cols>
    <col min="1" max="1" width="38.140625" style="0" bestFit="1" customWidth="1"/>
    <col min="4" max="4" width="8.28125" style="0" bestFit="1" customWidth="1"/>
    <col min="5" max="5" width="39.57421875" style="0" bestFit="1" customWidth="1"/>
    <col min="6" max="6" width="14.57421875" style="0" bestFit="1" customWidth="1"/>
    <col min="7" max="7" width="8.28125" style="0" bestFit="1" customWidth="1"/>
    <col min="8" max="8" width="6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</v>
      </c>
      <c r="G1" s="1" t="s">
        <v>3</v>
      </c>
      <c r="H1" s="1" t="s">
        <v>5</v>
      </c>
    </row>
    <row r="2" spans="1:7" ht="15">
      <c r="A2" s="2" t="s">
        <v>6</v>
      </c>
      <c r="B2" s="2" t="s">
        <v>7</v>
      </c>
      <c r="C2" s="2" t="s">
        <v>8</v>
      </c>
      <c r="D2" s="3">
        <v>0.4</v>
      </c>
      <c r="E2" t="s">
        <v>9</v>
      </c>
      <c r="F2" t="s">
        <v>10</v>
      </c>
      <c r="G2" s="4">
        <f>(D4-D5)/D6</f>
        <v>0.07</v>
      </c>
    </row>
    <row r="3" spans="1:8" ht="15">
      <c r="A3" s="2" t="s">
        <v>11</v>
      </c>
      <c r="B3" s="2" t="s">
        <v>12</v>
      </c>
      <c r="C3" s="2" t="s">
        <v>13</v>
      </c>
      <c r="D3" s="5">
        <v>0.014</v>
      </c>
      <c r="E3" t="s">
        <v>14</v>
      </c>
      <c r="F3" t="s">
        <v>15</v>
      </c>
      <c r="G3" s="4">
        <f>D2/4</f>
        <v>0.1</v>
      </c>
      <c r="H3" t="s">
        <v>8</v>
      </c>
    </row>
    <row r="4" spans="1:8" ht="15">
      <c r="A4" s="2" t="s">
        <v>16</v>
      </c>
      <c r="B4" s="2" t="s">
        <v>17</v>
      </c>
      <c r="C4" s="2" t="s">
        <v>8</v>
      </c>
      <c r="D4" s="3">
        <v>455</v>
      </c>
      <c r="E4" t="s">
        <v>18</v>
      </c>
      <c r="F4" t="s">
        <v>19</v>
      </c>
      <c r="G4" s="4">
        <f>1/D3*G3^(1/6)*SQRT(G3*G2)</f>
        <v>4.071498861253494</v>
      </c>
      <c r="H4" t="s">
        <v>20</v>
      </c>
    </row>
    <row r="5" spans="1:7" ht="15">
      <c r="A5" s="2" t="s">
        <v>21</v>
      </c>
      <c r="B5" s="2" t="s">
        <v>22</v>
      </c>
      <c r="C5" s="2" t="s">
        <v>8</v>
      </c>
      <c r="D5" s="3">
        <v>420</v>
      </c>
      <c r="E5" t="s">
        <v>23</v>
      </c>
      <c r="F5" t="s">
        <v>24</v>
      </c>
      <c r="G5" s="4">
        <f>G4*PI()*D2^2/4</f>
        <v>0.5116396364645275</v>
      </c>
    </row>
    <row r="6" spans="1:8" ht="15.75" thickBot="1">
      <c r="A6" s="2" t="s">
        <v>25</v>
      </c>
      <c r="B6" s="2" t="s">
        <v>26</v>
      </c>
      <c r="C6" s="2" t="s">
        <v>8</v>
      </c>
      <c r="D6" s="3">
        <v>500</v>
      </c>
      <c r="E6" s="6" t="s">
        <v>27</v>
      </c>
      <c r="F6" s="7" t="s">
        <v>28</v>
      </c>
      <c r="G6" s="8">
        <f>D12*D8^2/(18*D11)*(D7/D10-1)</f>
        <v>4.427076923076922</v>
      </c>
      <c r="H6" s="7" t="s">
        <v>20</v>
      </c>
    </row>
    <row r="7" spans="1:8" ht="16.5" thickBot="1" thickTop="1">
      <c r="A7" s="2" t="s">
        <v>29</v>
      </c>
      <c r="B7" s="2" t="s">
        <v>30</v>
      </c>
      <c r="C7" s="2" t="s">
        <v>31</v>
      </c>
      <c r="D7" s="9">
        <v>2650</v>
      </c>
      <c r="E7" s="10" t="s">
        <v>32</v>
      </c>
      <c r="F7" s="10" t="s">
        <v>33</v>
      </c>
      <c r="G7" s="11">
        <f>(1/(G6*100)*(G4*100/3-SQRT(D12*100*D8*100)*LOG((G3*100)/(4*D8*100)))*(D8*100/(G3*100))^(2/5))^4</f>
        <v>1.3869142249155162E-05</v>
      </c>
      <c r="H7" s="12" t="s">
        <v>34</v>
      </c>
    </row>
    <row r="8" spans="1:8" ht="15.75" thickTop="1">
      <c r="A8" s="2" t="s">
        <v>35</v>
      </c>
      <c r="B8" s="2" t="s">
        <v>36</v>
      </c>
      <c r="C8" s="2" t="s">
        <v>8</v>
      </c>
      <c r="D8" s="5">
        <v>0.0024</v>
      </c>
      <c r="E8" t="s">
        <v>37</v>
      </c>
      <c r="F8" t="s">
        <v>38</v>
      </c>
      <c r="G8" s="13">
        <f>G5*G7/100*D7</f>
        <v>0.000188044076808463</v>
      </c>
      <c r="H8" t="s">
        <v>39</v>
      </c>
    </row>
    <row r="9" spans="1:8" ht="15">
      <c r="A9" s="2" t="s">
        <v>40</v>
      </c>
      <c r="B9" s="2" t="s">
        <v>41</v>
      </c>
      <c r="C9" s="2" t="s">
        <v>42</v>
      </c>
      <c r="D9" s="5">
        <v>0.00117</v>
      </c>
      <c r="E9" t="s">
        <v>43</v>
      </c>
      <c r="F9" t="s">
        <v>44</v>
      </c>
      <c r="G9" s="13">
        <f>G5*(1-G7/100)</f>
        <v>0.5116395655044985</v>
      </c>
      <c r="H9" t="s">
        <v>45</v>
      </c>
    </row>
    <row r="10" spans="1:4" ht="15">
      <c r="A10" s="2" t="s">
        <v>46</v>
      </c>
      <c r="B10" s="2" t="s">
        <v>47</v>
      </c>
      <c r="C10" s="2" t="s">
        <v>31</v>
      </c>
      <c r="D10" s="3">
        <v>1000</v>
      </c>
    </row>
    <row r="11" spans="1:4" ht="15">
      <c r="A11" s="2" t="s">
        <v>48</v>
      </c>
      <c r="B11" s="2" t="s">
        <v>49</v>
      </c>
      <c r="C11" s="2" t="s">
        <v>50</v>
      </c>
      <c r="D11" s="5">
        <v>1.17E-06</v>
      </c>
    </row>
    <row r="12" spans="1:4" ht="15">
      <c r="A12" s="2" t="s">
        <v>51</v>
      </c>
      <c r="B12" s="2" t="s">
        <v>52</v>
      </c>
      <c r="C12" s="2" t="s">
        <v>53</v>
      </c>
      <c r="D12" s="2">
        <v>9.81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52644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2020-04-17T15:03:11Z</dcterms:created>
  <dcterms:modified xsi:type="dcterms:W3CDTF">2020-04-17T16:09:44Z</dcterms:modified>
  <cp:category/>
  <cp:version/>
  <cp:contentType/>
  <cp:contentStatus/>
</cp:coreProperties>
</file>