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py_calc_facultate_Mihaela_D\Facultate\2021_2022\Hidraulica\Laborator\Site\"/>
    </mc:Choice>
  </mc:AlternateContent>
  <xr:revisionPtr revIDLastSave="0" documentId="13_ncr:1_{65ABD07D-20B6-4506-8127-9A86BCD5E59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2_Variatie_gama_adanci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6" i="1"/>
  <c r="E8" i="1"/>
  <c r="J11" i="1" s="1"/>
  <c r="D8" i="1"/>
  <c r="C8" i="1"/>
  <c r="H8" i="1" s="1"/>
  <c r="E7" i="1"/>
  <c r="D7" i="1"/>
  <c r="I8" i="1" s="1"/>
  <c r="C7" i="1"/>
  <c r="E4" i="1"/>
  <c r="D4" i="1"/>
  <c r="C4" i="1"/>
  <c r="H3" i="1" l="1"/>
  <c r="J10" i="1"/>
  <c r="H12" i="1"/>
  <c r="I7" i="1"/>
  <c r="I10" i="1"/>
  <c r="H13" i="1"/>
  <c r="H11" i="1"/>
  <c r="H10" i="1"/>
  <c r="I5" i="1"/>
  <c r="I4" i="1"/>
  <c r="I9" i="1"/>
  <c r="H9" i="1"/>
  <c r="H7" i="1"/>
  <c r="H6" i="1"/>
  <c r="J3" i="1"/>
  <c r="J13" i="1"/>
  <c r="H5" i="1"/>
  <c r="H4" i="1"/>
  <c r="J12" i="1"/>
  <c r="J9" i="1"/>
  <c r="J8" i="1"/>
  <c r="I13" i="1"/>
  <c r="J7" i="1"/>
  <c r="I12" i="1"/>
  <c r="J6" i="1"/>
  <c r="I11" i="1"/>
  <c r="J5" i="1"/>
  <c r="J4" i="1"/>
</calcChain>
</file>

<file path=xl/sharedStrings.xml><?xml version="1.0" encoding="utf-8"?>
<sst xmlns="http://schemas.openxmlformats.org/spreadsheetml/2006/main" count="23" uniqueCount="17">
  <si>
    <t>Parametru</t>
  </si>
  <si>
    <t>UM</t>
  </si>
  <si>
    <t>titei</t>
  </si>
  <si>
    <t>apa</t>
  </si>
  <si>
    <t>mercur</t>
  </si>
  <si>
    <t>kgf/m3</t>
  </si>
  <si>
    <t>m2/kgf</t>
  </si>
  <si>
    <t>UM in SI</t>
  </si>
  <si>
    <t>N/m3</t>
  </si>
  <si>
    <t>m2/N</t>
  </si>
  <si>
    <t>z [m]</t>
  </si>
  <si>
    <t>Aplicatia 2. Variatia greutatii volumice cu adancimea</t>
  </si>
  <si>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titei [N/m3]</t>
    </r>
  </si>
  <si>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apa [N/m3]</t>
    </r>
  </si>
  <si>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mercur [N/m3]</t>
    </r>
  </si>
  <si>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>0</t>
    </r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</si>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</sst>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11" fontId="0" fillId="0" borderId="1" xfId="0" applyNumberFormat="1" applyBorder="1"/>
    <xf numFmtId="0" fontId="1" fillId="0" borderId="1" xfId="0" applyFont="1" applyFill="1" applyBorder="1"/>
    <xf numFmtId="2" fontId="0" fillId="0" borderId="1" xfId="0" applyNumberFormat="1" applyBorder="1"/>
    <xf numFmtId="0" fontId="2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Variatia coeficientului de compresibilitate in functie de tipul de fluid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A2_Variatie_gama_adancime!$C$6:$E$6</c:f>
              <c:strCache>
                <c:ptCount val="3"/>
                <c:pt idx="0">
                  <c:v>titei</c:v>
                </c:pt>
                <c:pt idx="1">
                  <c:v>apa</c:v>
                </c:pt>
                <c:pt idx="2">
                  <c:v>mercur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98-4CCC-B6F7-0C0E9E9C007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98-4CCC-B6F7-0C0E9E9C007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98-4CCC-B6F7-0C0E9E9C0079}"/>
              </c:ext>
            </c:extLst>
          </c:dPt>
          <c:cat>
            <c:strRef>
              <c:f>A2_Variatie_gama_adancime!$C$6:$E$6</c:f>
              <c:strCache>
                <c:ptCount val="3"/>
                <c:pt idx="0">
                  <c:v>titei</c:v>
                </c:pt>
                <c:pt idx="1">
                  <c:v>apa</c:v>
                </c:pt>
                <c:pt idx="2">
                  <c:v>mercur</c:v>
                </c:pt>
              </c:strCache>
            </c:strRef>
          </c:cat>
          <c:val>
            <c:numRef>
              <c:f>A2_Variatie_gama_adancime!$C$8:$E$8</c:f>
              <c:numCache>
                <c:formatCode>0.00E+00</c:formatCode>
                <c:ptCount val="3"/>
                <c:pt idx="0">
                  <c:v>8.6646279306829759E-10</c:v>
                </c:pt>
                <c:pt idx="1">
                  <c:v>5.0968399592252802E-10</c:v>
                </c:pt>
                <c:pt idx="2">
                  <c:v>2.966360856269113E-11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8-4CCC-B6F7-0C0E9E9C0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57856"/>
        <c:axId val="107259776"/>
      </c:barChart>
      <c:catAx>
        <c:axId val="10725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Fluid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59776"/>
        <c:crosses val="autoZero"/>
        <c:auto val="1"/>
        <c:lblAlgn val="ctr"/>
        <c:lblOffset val="100"/>
        <c:noMultiLvlLbl val="0"/>
      </c:catAx>
      <c:valAx>
        <c:axId val="1072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b</a:t>
                </a:r>
                <a:r>
                  <a:rPr lang="en-US">
                    <a:solidFill>
                      <a:sysClr val="windowText" lastClr="000000"/>
                    </a:solidFill>
                  </a:rPr>
                  <a:t> [m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>
                    <a:solidFill>
                      <a:sysClr val="windowText" lastClr="000000"/>
                    </a:solidFill>
                  </a:rPr>
                  <a:t>/N]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5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21058424137306"/>
          <c:y val="0.16018716041976766"/>
          <c:w val="0.69315264091731588"/>
          <c:h val="0.775296293689100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A2_Variatie_gama_adancime!$H$2</c:f>
              <c:strCache>
                <c:ptCount val="1"/>
                <c:pt idx="0">
                  <c:v>g titei [N/m3]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A2_Variatie_gama_adancime!$H$3:$H$13</c:f>
              <c:numCache>
                <c:formatCode>0.00</c:formatCode>
                <c:ptCount val="11"/>
                <c:pt idx="0">
                  <c:v>8338.5</c:v>
                </c:pt>
                <c:pt idx="1">
                  <c:v>8523.2412541844478</c:v>
                </c:pt>
                <c:pt idx="2">
                  <c:v>8716.3539434484919</c:v>
                </c:pt>
                <c:pt idx="3">
                  <c:v>8918.4202786170754</c:v>
                </c:pt>
                <c:pt idx="4">
                  <c:v>9130.0777400635052</c:v>
                </c:pt>
                <c:pt idx="5">
                  <c:v>9352.025795597925</c:v>
                </c:pt>
                <c:pt idx="6">
                  <c:v>9585.0336226219897</c:v>
                </c:pt>
                <c:pt idx="7">
                  <c:v>9829.949014175827</c:v>
                </c:pt>
                <c:pt idx="8">
                  <c:v>10087.708686184369</c:v>
                </c:pt>
                <c:pt idx="9">
                  <c:v>10359.350250023293</c:v>
                </c:pt>
                <c:pt idx="10">
                  <c:v>10646.026172997128</c:v>
                </c:pt>
              </c:numCache>
            </c:numRef>
          </c:xVal>
          <c:yVal>
            <c:numRef>
              <c:f>A2_Variatie_gama_adancime!$G$3:$G$13</c:f>
              <c:numCache>
                <c:formatCode>General</c:formatCode>
                <c:ptCount val="11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86-4A20-830B-B675472C98B2}"/>
            </c:ext>
          </c:extLst>
        </c:ser>
        <c:ser>
          <c:idx val="1"/>
          <c:order val="1"/>
          <c:tx>
            <c:strRef>
              <c:f>A2_Variatie_gama_adancime!$I$2</c:f>
              <c:strCache>
                <c:ptCount val="1"/>
                <c:pt idx="0">
                  <c:v>g apa [N/m3]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A2_Variatie_gama_adancime!$I$3:$I$13</c:f>
              <c:numCache>
                <c:formatCode>0.00</c:formatCode>
                <c:ptCount val="11"/>
                <c:pt idx="0">
                  <c:v>9810</c:v>
                </c:pt>
                <c:pt idx="1">
                  <c:v>9959.390862944163</c:v>
                </c:pt>
                <c:pt idx="2">
                  <c:v>10113.40206185567</c:v>
                </c:pt>
                <c:pt idx="3">
                  <c:v>10272.251308900524</c:v>
                </c:pt>
                <c:pt idx="4">
                  <c:v>10436.170212765957</c:v>
                </c:pt>
                <c:pt idx="5">
                  <c:v>10605.405405405405</c:v>
                </c:pt>
                <c:pt idx="6">
                  <c:v>10780.219780219781</c:v>
                </c:pt>
                <c:pt idx="7">
                  <c:v>10960.893854748603</c:v>
                </c:pt>
                <c:pt idx="8">
                  <c:v>11147.727272727272</c:v>
                </c:pt>
                <c:pt idx="9">
                  <c:v>11341.040462427745</c:v>
                </c:pt>
                <c:pt idx="10">
                  <c:v>11541.176470588236</c:v>
                </c:pt>
              </c:numCache>
            </c:numRef>
          </c:xVal>
          <c:yVal>
            <c:numRef>
              <c:f>A2_Variatie_gama_adancime!$G$3:$G$13</c:f>
              <c:numCache>
                <c:formatCode>General</c:formatCode>
                <c:ptCount val="11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86-4A20-830B-B675472C98B2}"/>
            </c:ext>
          </c:extLst>
        </c:ser>
        <c:ser>
          <c:idx val="2"/>
          <c:order val="2"/>
          <c:tx>
            <c:strRef>
              <c:f>A2_Variatie_gama_adancime!$J$2</c:f>
              <c:strCache>
                <c:ptCount val="1"/>
                <c:pt idx="0">
                  <c:v>g mercur [N/m3]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A2_Variatie_gama_adancime!$J$3:$J$13</c:f>
              <c:numCache>
                <c:formatCode>0.00</c:formatCode>
                <c:ptCount val="11"/>
                <c:pt idx="0">
                  <c:v>15656.76</c:v>
                </c:pt>
                <c:pt idx="1">
                  <c:v>15678.605125950829</c:v>
                </c:pt>
                <c:pt idx="2">
                  <c:v>15700.511295985574</c:v>
                </c:pt>
                <c:pt idx="3">
                  <c:v>15722.478766334894</c:v>
                </c:pt>
                <c:pt idx="4">
                  <c:v>15744.50779466548</c:v>
                </c:pt>
                <c:pt idx="5">
                  <c:v>15766.598640090133</c:v>
                </c:pt>
                <c:pt idx="6">
                  <c:v>15788.75156317793</c:v>
                </c:pt>
                <c:pt idx="7">
                  <c:v>15810.966825964457</c:v>
                </c:pt>
                <c:pt idx="8">
                  <c:v>15833.244691962147</c:v>
                </c:pt>
                <c:pt idx="9">
                  <c:v>15855.585426170705</c:v>
                </c:pt>
                <c:pt idx="10">
                  <c:v>15877.9892950876</c:v>
                </c:pt>
              </c:numCache>
            </c:numRef>
          </c:xVal>
          <c:yVal>
            <c:numRef>
              <c:f>A2_Variatie_gama_adancime!$G$3:$G$13</c:f>
              <c:numCache>
                <c:formatCode>General</c:formatCode>
                <c:ptCount val="11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86-4A20-830B-B675472C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08480"/>
        <c:axId val="107510400"/>
      </c:scatterChart>
      <c:valAx>
        <c:axId val="107508480"/>
        <c:scaling>
          <c:orientation val="minMax"/>
          <c:min val="6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g</a:t>
                </a:r>
                <a:r>
                  <a:rPr lang="en-US">
                    <a:solidFill>
                      <a:sysClr val="windowText" lastClr="000000"/>
                    </a:solidFill>
                  </a:rPr>
                  <a:t> [N/m3]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10400"/>
        <c:crosses val="autoZero"/>
        <c:crossBetween val="midCat"/>
      </c:valAx>
      <c:valAx>
        <c:axId val="107510400"/>
        <c:scaling>
          <c:orientation val="maxMin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z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08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90464612143508"/>
          <c:y val="0.20702856434397438"/>
          <c:w val="0.32355860952549542"/>
          <c:h val="0.2186446954834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58871</xdr:colOff>
      <xdr:row>8</xdr:row>
      <xdr:rowOff>51593</xdr:rowOff>
    </xdr:from>
    <xdr:to>
      <xdr:col>4</xdr:col>
      <xdr:colOff>392246</xdr:colOff>
      <xdr:row>18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593857</xdr:colOff>
      <xdr:row>13</xdr:row>
      <xdr:rowOff>5159</xdr:rowOff>
    </xdr:from>
    <xdr:to>
      <xdr:col>11</xdr:col>
      <xdr:colOff>100012</xdr:colOff>
      <xdr:row>26</xdr:row>
      <xdr:rowOff>190369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104775</xdr:rowOff>
        </xdr:from>
        <xdr:to>
          <xdr:col>4</xdr:col>
          <xdr:colOff>38100</xdr:colOff>
          <xdr:row>21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="150" zoomScaleNormal="150" workbookViewId="0">
      <selection activeCell="F1" sqref="F1"/>
    </sheetView>
  </sheetViews>
  <sheetFormatPr defaultRowHeight="15"/>
  <cols>
    <col min="1" max="1" width="10.42578125" bestFit="1" customWidth="1"/>
    <col min="6" max="6" width="4.42578125" customWidth="1"/>
    <col min="7" max="7" width="7.5703125" customWidth="1"/>
    <col min="8" max="8" width="11.42578125" customWidth="1"/>
    <col min="9" max="9" width="10.85546875" customWidth="1"/>
    <col min="10" max="10" width="12.42578125" customWidth="1"/>
  </cols>
  <sheetData>
    <row r="1" spans="1:10">
      <c r="A1" s="6" t="s">
        <v>11</v>
      </c>
    </row>
    <row r="2" spans="1:10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4" t="s">
        <v>10</v>
      </c>
      <c r="H2" s="7" t="s">
        <v>12</v>
      </c>
      <c r="I2" s="7" t="s">
        <v>13</v>
      </c>
      <c r="J2" s="7" t="s">
        <v>14</v>
      </c>
    </row>
    <row r="3" spans="1:10">
      <c r="A3" s="8" t="s">
        <v>15</v>
      </c>
      <c r="B3" s="2" t="s">
        <v>5</v>
      </c>
      <c r="C3" s="2">
        <v>850</v>
      </c>
      <c r="D3" s="2">
        <v>1000</v>
      </c>
      <c r="E3" s="2">
        <v>1596</v>
      </c>
      <c r="G3" s="2">
        <v>0</v>
      </c>
      <c r="H3" s="5">
        <f>$C$7/(1-$C$7*$C$8*(G3-$G$3))</f>
        <v>8338.5</v>
      </c>
      <c r="I3" s="5">
        <f>$D$7/(1-$D$7*$D$8*(G3-$G$3))</f>
        <v>9810</v>
      </c>
      <c r="J3" s="5">
        <f>$E$7/(1-$E$7*$E$8*(G3-$G$3))</f>
        <v>15656.76</v>
      </c>
    </row>
    <row r="4" spans="1:10">
      <c r="A4" s="9" t="s">
        <v>16</v>
      </c>
      <c r="B4" s="2" t="s">
        <v>6</v>
      </c>
      <c r="C4" s="3">
        <f>0.0000000085</f>
        <v>8.5E-9</v>
      </c>
      <c r="D4" s="3">
        <f>0.000000005</f>
        <v>5.0000000000000001E-9</v>
      </c>
      <c r="E4" s="3">
        <f>0.000000000291</f>
        <v>2.9099999999999998E-10</v>
      </c>
      <c r="G4" s="2">
        <v>3000</v>
      </c>
      <c r="H4" s="5">
        <f t="shared" ref="H4:H13" si="0">$C$7/(1-$C$7*$C$8*(G4-$G$3))</f>
        <v>8523.2412541844478</v>
      </c>
      <c r="I4" s="5">
        <f t="shared" ref="I4:I13" si="1">$D$7/(1-$D$7*$D$8*(G4-$G$3))</f>
        <v>9959.390862944163</v>
      </c>
      <c r="J4" s="5">
        <f t="shared" ref="J4:J13" si="2">$E$7/(1-$E$7*$E$8*(G4-$G$3))</f>
        <v>15678.605125950829</v>
      </c>
    </row>
    <row r="5" spans="1:10">
      <c r="G5" s="2">
        <v>6000</v>
      </c>
      <c r="H5" s="5">
        <f t="shared" si="0"/>
        <v>8716.3539434484919</v>
      </c>
      <c r="I5" s="5">
        <f t="shared" si="1"/>
        <v>10113.40206185567</v>
      </c>
      <c r="J5" s="5">
        <f t="shared" si="2"/>
        <v>15700.511295985574</v>
      </c>
    </row>
    <row r="6" spans="1:10">
      <c r="A6" s="1" t="s">
        <v>0</v>
      </c>
      <c r="B6" s="1" t="s">
        <v>7</v>
      </c>
      <c r="C6" s="1" t="s">
        <v>2</v>
      </c>
      <c r="D6" s="1" t="s">
        <v>3</v>
      </c>
      <c r="E6" s="1" t="s">
        <v>4</v>
      </c>
      <c r="G6" s="2">
        <v>9000</v>
      </c>
      <c r="H6" s="5">
        <f t="shared" si="0"/>
        <v>8918.4202786170754</v>
      </c>
      <c r="I6" s="5">
        <f t="shared" si="1"/>
        <v>10272.251308900524</v>
      </c>
      <c r="J6" s="5">
        <f t="shared" si="2"/>
        <v>15722.478766334894</v>
      </c>
    </row>
    <row r="7" spans="1:10">
      <c r="A7" s="8" t="s">
        <v>15</v>
      </c>
      <c r="B7" s="2" t="s">
        <v>8</v>
      </c>
      <c r="C7" s="2">
        <f>850*9.81</f>
        <v>8338.5</v>
      </c>
      <c r="D7" s="2">
        <f>1000*9.81</f>
        <v>9810</v>
      </c>
      <c r="E7" s="2">
        <f>1596*9.81</f>
        <v>15656.76</v>
      </c>
      <c r="G7" s="2">
        <v>12000</v>
      </c>
      <c r="H7" s="5">
        <f t="shared" si="0"/>
        <v>9130.0777400635052</v>
      </c>
      <c r="I7" s="5">
        <f t="shared" si="1"/>
        <v>10436.170212765957</v>
      </c>
      <c r="J7" s="5">
        <f t="shared" si="2"/>
        <v>15744.50779466548</v>
      </c>
    </row>
    <row r="8" spans="1:10">
      <c r="A8" s="9" t="s">
        <v>16</v>
      </c>
      <c r="B8" s="2" t="s">
        <v>9</v>
      </c>
      <c r="C8" s="3">
        <f>0.0000000085/9.81</f>
        <v>8.6646279306829759E-10</v>
      </c>
      <c r="D8" s="3">
        <f>0.000000005/9.81</f>
        <v>5.0968399592252802E-10</v>
      </c>
      <c r="E8" s="3">
        <f>0.000000000291/9.81</f>
        <v>2.966360856269113E-11</v>
      </c>
      <c r="G8" s="2">
        <v>15000</v>
      </c>
      <c r="H8" s="5">
        <f>$C$7/(1-$C$7*$C$8*(G8-$G$3))</f>
        <v>9352.025795597925</v>
      </c>
      <c r="I8" s="5">
        <f t="shared" si="1"/>
        <v>10605.405405405405</v>
      </c>
      <c r="J8" s="5">
        <f t="shared" si="2"/>
        <v>15766.598640090133</v>
      </c>
    </row>
    <row r="9" spans="1:10">
      <c r="G9" s="2">
        <v>18000</v>
      </c>
      <c r="H9" s="5">
        <f t="shared" si="0"/>
        <v>9585.0336226219897</v>
      </c>
      <c r="I9" s="5">
        <f>$D$7/(1-$D$7*$D$8*(G9-$G$3))</f>
        <v>10780.219780219781</v>
      </c>
      <c r="J9" s="5">
        <f t="shared" si="2"/>
        <v>15788.75156317793</v>
      </c>
    </row>
    <row r="10" spans="1:10">
      <c r="G10" s="2">
        <v>21000</v>
      </c>
      <c r="H10" s="5">
        <f t="shared" si="0"/>
        <v>9829.949014175827</v>
      </c>
      <c r="I10" s="5">
        <f t="shared" si="1"/>
        <v>10960.893854748603</v>
      </c>
      <c r="J10" s="5">
        <f>$E$7/(1-$E$7*$E$8*(G10-$G$3))</f>
        <v>15810.966825964457</v>
      </c>
    </row>
    <row r="11" spans="1:10">
      <c r="G11" s="2">
        <v>24000</v>
      </c>
      <c r="H11" s="5">
        <f t="shared" si="0"/>
        <v>10087.708686184369</v>
      </c>
      <c r="I11" s="5">
        <f t="shared" si="1"/>
        <v>11147.727272727272</v>
      </c>
      <c r="J11" s="5">
        <f t="shared" si="2"/>
        <v>15833.244691962147</v>
      </c>
    </row>
    <row r="12" spans="1:10">
      <c r="G12" s="2">
        <v>27000</v>
      </c>
      <c r="H12" s="5">
        <f t="shared" si="0"/>
        <v>10359.350250023293</v>
      </c>
      <c r="I12" s="5">
        <f t="shared" si="1"/>
        <v>11341.040462427745</v>
      </c>
      <c r="J12" s="5">
        <f t="shared" si="2"/>
        <v>15855.585426170705</v>
      </c>
    </row>
    <row r="13" spans="1:10">
      <c r="G13" s="2">
        <v>30000</v>
      </c>
      <c r="H13" s="5">
        <f t="shared" si="0"/>
        <v>10646.026172997128</v>
      </c>
      <c r="I13" s="5">
        <f t="shared" si="1"/>
        <v>11541.176470588236</v>
      </c>
      <c r="J13" s="5">
        <f t="shared" si="2"/>
        <v>15877.9892950876</v>
      </c>
    </row>
  </sheetData>
  <sheetProtection algorithmName="SHA-512" hashValue="2HXM7J2yIxDUHHa21ClPPkv+YiYAeEb4gwh3N4OWDwyY2BKp/QX+uaR7yU7Tpbf1KKTsU1C6C382OqMtCXL6wg==" saltValue="PbHBFoQnlK0dHWsUqolKwA==" spinCount="100000" sheet="1" objects="1" scenarios="1" selectLockedCells="1"/>
  <pageMargins left="0.7" right="0.7" top="0.75" bottom="0.75" header="0.3" footer="0.3"/>
  <pageSetup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>
              <from>
                <xdr:col>0</xdr:col>
                <xdr:colOff>114300</xdr:colOff>
                <xdr:row>18</xdr:row>
                <xdr:rowOff>104775</xdr:rowOff>
              </from>
              <to>
                <xdr:col>4</xdr:col>
                <xdr:colOff>38100</xdr:colOff>
                <xdr:row>21</xdr:row>
                <xdr:rowOff>142875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A2_Variatie_gama_adancime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dcterms:created xsi:type="dcterms:W3CDTF">2022-02-24T07:50:30Z</dcterms:created>
  <dcterms:modified xsi:type="dcterms:W3CDTF">2022-05-31T11:17:36Z</dcterms:modified>
</cp:coreProperties>
</file>