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py_calc_facultate_Mihaela_D\Facultate\2021_2022\Hidraulica\Laborator\Site\"/>
    </mc:Choice>
  </mc:AlternateContent>
  <xr:revisionPtr revIDLastSave="0" documentId="13_ncr:1_{1335BD3A-9D76-4A64-8B7E-F0D47750DB7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5_Hidrostatica_fl_imiscib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B30" i="1"/>
  <c r="B31" i="1"/>
  <c r="B29" i="1"/>
  <c r="B27" i="1"/>
  <c r="B28" i="1"/>
  <c r="B26" i="1"/>
  <c r="I7" i="1"/>
  <c r="C27" i="1" s="1"/>
  <c r="I8" i="1"/>
  <c r="C28" i="1" s="1"/>
  <c r="I6" i="1"/>
  <c r="C26" i="1" s="1"/>
  <c r="B24" i="1"/>
  <c r="B25" i="1"/>
  <c r="B23" i="1"/>
  <c r="B21" i="1"/>
  <c r="B22" i="1"/>
  <c r="B20" i="1"/>
  <c r="C18" i="1"/>
  <c r="B19" i="1"/>
  <c r="B18" i="1"/>
  <c r="C16" i="1"/>
  <c r="B16" i="1"/>
  <c r="B17" i="1" s="1"/>
  <c r="G7" i="1"/>
  <c r="C24" i="1" s="1"/>
  <c r="G8" i="1"/>
  <c r="C25" i="1" s="1"/>
  <c r="G6" i="1"/>
  <c r="C23" i="1" s="1"/>
  <c r="F7" i="1"/>
  <c r="C21" i="1" s="1"/>
  <c r="F8" i="1"/>
  <c r="C22" i="1" s="1"/>
  <c r="F6" i="1"/>
  <c r="C20" i="1" s="1"/>
  <c r="C14" i="1"/>
  <c r="C12" i="1"/>
  <c r="C13" i="1"/>
  <c r="B12" i="1"/>
  <c r="B13" i="1"/>
  <c r="C11" i="1"/>
  <c r="B11" i="1"/>
  <c r="B14" i="1" s="1"/>
  <c r="B15" i="1" s="1"/>
  <c r="K7" i="1" l="1"/>
  <c r="C30" i="1" s="1"/>
  <c r="K6" i="1"/>
  <c r="C29" i="1" s="1"/>
  <c r="K8" i="1"/>
  <c r="C31" i="1"/>
  <c r="B35" i="1"/>
  <c r="B34" i="1"/>
  <c r="B33" i="1"/>
  <c r="B32" i="1"/>
  <c r="C15" i="1"/>
  <c r="C19" i="1"/>
  <c r="C17" i="1"/>
</calcChain>
</file>

<file path=xl/sharedStrings.xml><?xml version="1.0" encoding="utf-8"?>
<sst xmlns="http://schemas.openxmlformats.org/spreadsheetml/2006/main" count="70" uniqueCount="45">
  <si>
    <t>Coordonate</t>
  </si>
  <si>
    <t>Adancime</t>
  </si>
  <si>
    <t>FLUID 1-APA</t>
  </si>
  <si>
    <t>FLUID 2-PETROL</t>
  </si>
  <si>
    <t>CONTAMINANT</t>
  </si>
  <si>
    <t>X</t>
  </si>
  <si>
    <t>Z</t>
  </si>
  <si>
    <t>Argila</t>
  </si>
  <si>
    <t>NH</t>
  </si>
  <si>
    <t>1 saptamana</t>
  </si>
  <si>
    <t>2 saptamani</t>
  </si>
  <si>
    <t>3 saptamani</t>
  </si>
  <si>
    <t>Grosime</t>
  </si>
  <si>
    <t>[m]</t>
  </si>
  <si>
    <t>[kg/m3]</t>
  </si>
  <si>
    <t>P1</t>
  </si>
  <si>
    <t>P2</t>
  </si>
  <si>
    <t>P3</t>
  </si>
  <si>
    <t>Adancime culcus</t>
  </si>
  <si>
    <t>Piezometru</t>
  </si>
  <si>
    <t>x [m]</t>
  </si>
  <si>
    <t>y [m]</t>
  </si>
  <si>
    <t>Cota culcus</t>
  </si>
  <si>
    <t>culcus argila</t>
  </si>
  <si>
    <t xml:space="preserve">Cota </t>
  </si>
  <si>
    <t xml:space="preserve">Grosime </t>
  </si>
  <si>
    <t>apa</t>
  </si>
  <si>
    <t>Sarcina hidrostatica (manometrica)</t>
  </si>
  <si>
    <t>Hm</t>
  </si>
  <si>
    <t>culcus acvifer</t>
  </si>
  <si>
    <t>h apa</t>
  </si>
  <si>
    <t>h petrol</t>
  </si>
  <si>
    <t>Hm sapt 1,2,3</t>
  </si>
  <si>
    <t>curgere P1-P2</t>
  </si>
  <si>
    <t>curgere P2-P3</t>
  </si>
  <si>
    <t>Nisip</t>
  </si>
  <si>
    <t>suprafata topografica</t>
  </si>
  <si>
    <t>saptamani</t>
  </si>
  <si>
    <r>
      <t xml:space="preserve">r </t>
    </r>
    <r>
      <rPr>
        <b/>
        <sz val="11"/>
        <color theme="1"/>
        <rFont val="Times New Roman"/>
        <family val="1"/>
      </rPr>
      <t>apa</t>
    </r>
  </si>
  <si>
    <r>
      <t xml:space="preserve">r </t>
    </r>
    <r>
      <rPr>
        <b/>
        <sz val="11"/>
        <color theme="1"/>
        <rFont val="Times New Roman"/>
        <family val="1"/>
      </rPr>
      <t>petrol</t>
    </r>
  </si>
  <si>
    <t>Grosime petrol</t>
  </si>
  <si>
    <t>cota masurata a NH</t>
  </si>
  <si>
    <t>Densitate</t>
  </si>
  <si>
    <t>Reprezentari grafice</t>
  </si>
  <si>
    <t>Aplicatia 5. Fluide imiscibile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</si>
</sst>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FBA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/>
    <xf numFmtId="0" fontId="5" fillId="0" borderId="5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/>
    <xf numFmtId="0" fontId="5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0"/>
          <c:order val="0"/>
          <c:tx>
            <c:strRef>
              <c:f>A5_Hidrostatica_fl_imiscibile!$A$11</c:f>
              <c:strCache>
                <c:ptCount val="1"/>
                <c:pt idx="0">
                  <c:v>suprafata topografica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A5_Hidrostatica_fl_imiscibile!$B$11:$B$13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A5_Hidrostatica_fl_imiscibile!$C$11:$C$13</c:f>
              <c:numCache>
                <c:formatCode>General</c:formatCode>
                <c:ptCount val="3"/>
                <c:pt idx="0">
                  <c:v>42</c:v>
                </c:pt>
                <c:pt idx="1">
                  <c:v>46</c:v>
                </c:pt>
                <c:pt idx="2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1E9B-4B0A-9C51-51DBA08FA2F4}"/>
            </c:ext>
          </c:extLst>
        </c:ser>
        <c:ser>
          <c:idx val="11"/>
          <c:order val="1"/>
          <c:tx>
            <c:strRef>
              <c:f>A5_Hidrostatica_fl_imiscibile!$A$14</c:f>
              <c:strCache>
                <c:ptCount val="1"/>
                <c:pt idx="0">
                  <c:v>P1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A5_Hidrostatica_fl_imiscibile!$B$14:$B$15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A5_Hidrostatica_fl_imiscibile!$C$14:$C$15</c:f>
              <c:numCache>
                <c:formatCode>General</c:formatCode>
                <c:ptCount val="2"/>
                <c:pt idx="0">
                  <c:v>42</c:v>
                </c:pt>
                <c:pt idx="1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1E9B-4B0A-9C51-51DBA08FA2F4}"/>
            </c:ext>
          </c:extLst>
        </c:ser>
        <c:ser>
          <c:idx val="12"/>
          <c:order val="2"/>
          <c:tx>
            <c:strRef>
              <c:f>A5_Hidrostatica_fl_imiscibile!$A$16</c:f>
              <c:strCache>
                <c:ptCount val="1"/>
                <c:pt idx="0">
                  <c:v>P2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A5_Hidrostatica_fl_imiscibile!$B$16:$B$17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A5_Hidrostatica_fl_imiscibile!$C$16:$C$17</c:f>
              <c:numCache>
                <c:formatCode>General</c:formatCode>
                <c:ptCount val="2"/>
                <c:pt idx="0">
                  <c:v>46</c:v>
                </c:pt>
                <c:pt idx="1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1E9B-4B0A-9C51-51DBA08FA2F4}"/>
            </c:ext>
          </c:extLst>
        </c:ser>
        <c:ser>
          <c:idx val="13"/>
          <c:order val="3"/>
          <c:tx>
            <c:strRef>
              <c:f>A5_Hidrostatica_fl_imiscibile!$A$18</c:f>
              <c:strCache>
                <c:ptCount val="1"/>
                <c:pt idx="0">
                  <c:v>P3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A5_Hidrostatica_fl_imiscibile!$B$18:$B$19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A5_Hidrostatica_fl_imiscibile!$C$18:$C$19</c:f>
              <c:numCache>
                <c:formatCode>General</c:formatCode>
                <c:ptCount val="2"/>
                <c:pt idx="0">
                  <c:v>48</c:v>
                </c:pt>
                <c:pt idx="1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1E9B-4B0A-9C51-51DBA08FA2F4}"/>
            </c:ext>
          </c:extLst>
        </c:ser>
        <c:ser>
          <c:idx val="14"/>
          <c:order val="4"/>
          <c:tx>
            <c:strRef>
              <c:f>A5_Hidrostatica_fl_imiscibile!$A$20</c:f>
              <c:strCache>
                <c:ptCount val="1"/>
                <c:pt idx="0">
                  <c:v>culcus acvifer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A5_Hidrostatica_fl_imiscibile!$B$20:$B$22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A5_Hidrostatica_fl_imiscibile!$C$20:$C$22</c:f>
              <c:numCache>
                <c:formatCode>General</c:formatCode>
                <c:ptCount val="3"/>
                <c:pt idx="0">
                  <c:v>34</c:v>
                </c:pt>
                <c:pt idx="1">
                  <c:v>32</c:v>
                </c:pt>
                <c:pt idx="2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1E9B-4B0A-9C51-51DBA08FA2F4}"/>
            </c:ext>
          </c:extLst>
        </c:ser>
        <c:ser>
          <c:idx val="15"/>
          <c:order val="5"/>
          <c:tx>
            <c:strRef>
              <c:f>A5_Hidrostatica_fl_imiscibile!$A$23</c:f>
              <c:strCache>
                <c:ptCount val="1"/>
                <c:pt idx="0">
                  <c:v>culcus argila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A5_Hidrostatica_fl_imiscibile!$B$23:$B$25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A5_Hidrostatica_fl_imiscibile!$C$23:$C$25</c:f>
              <c:numCache>
                <c:formatCode>General</c:formatCode>
                <c:ptCount val="3"/>
                <c:pt idx="0">
                  <c:v>22</c:v>
                </c:pt>
                <c:pt idx="1">
                  <c:v>26</c:v>
                </c:pt>
                <c:pt idx="2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1E9B-4B0A-9C51-51DBA08FA2F4}"/>
            </c:ext>
          </c:extLst>
        </c:ser>
        <c:ser>
          <c:idx val="16"/>
          <c:order val="6"/>
          <c:tx>
            <c:strRef>
              <c:f>A5_Hidrostatica_fl_imiscibile!$A$26</c:f>
              <c:strCache>
                <c:ptCount val="1"/>
                <c:pt idx="0">
                  <c:v>cota masurata a NH</c:v>
                </c:pt>
              </c:strCache>
            </c:strRef>
          </c:tx>
          <c:spPr>
            <a:ln w="22225">
              <a:solidFill>
                <a:srgbClr val="00B0F0"/>
              </a:solidFill>
              <a:prstDash val="sysDash"/>
            </a:ln>
          </c:spPr>
          <c:marker>
            <c:symbol val="none"/>
          </c:marker>
          <c:xVal>
            <c:numRef>
              <c:f>A5_Hidrostatica_fl_imiscibile!$B$26:$B$28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A5_Hidrostatica_fl_imiscibile!$C$26:$C$28</c:f>
              <c:numCache>
                <c:formatCode>General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1E9B-4B0A-9C51-51DBA08FA2F4}"/>
            </c:ext>
          </c:extLst>
        </c:ser>
        <c:ser>
          <c:idx val="17"/>
          <c:order val="7"/>
          <c:tx>
            <c:strRef>
              <c:f>A5_Hidrostatica_fl_imiscibile!$A$29</c:f>
              <c:strCache>
                <c:ptCount val="1"/>
                <c:pt idx="0">
                  <c:v>Hm sapt 1,2,3</c:v>
                </c:pt>
              </c:strCache>
            </c:strRef>
          </c:tx>
          <c:marker>
            <c:symbol val="none"/>
          </c:marker>
          <c:xVal>
            <c:numRef>
              <c:f>A5_Hidrostatica_fl_imiscibile!$B$29:$B$31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A5_Hidrostatica_fl_imiscibile!$C$29:$C$31</c:f>
              <c:numCache>
                <c:formatCode>General</c:formatCode>
                <c:ptCount val="3"/>
                <c:pt idx="0">
                  <c:v>40</c:v>
                </c:pt>
                <c:pt idx="1">
                  <c:v>39.4</c:v>
                </c:pt>
                <c:pt idx="2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1E9B-4B0A-9C51-51DBA08FA2F4}"/>
            </c:ext>
          </c:extLst>
        </c:ser>
        <c:ser>
          <c:idx val="18"/>
          <c:order val="8"/>
          <c:tx>
            <c:strRef>
              <c:f>A5_Hidrostatica_fl_imiscibile!$A$32</c:f>
              <c:strCache>
                <c:ptCount val="1"/>
                <c:pt idx="0">
                  <c:v>curgere P1-P2</c:v>
                </c:pt>
              </c:strCache>
            </c:strRef>
          </c:tx>
          <c:spPr>
            <a:ln w="31750"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A5_Hidrostatica_fl_imiscibile!$B$32:$B$33</c:f>
              <c:numCache>
                <c:formatCode>General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xVal>
          <c:yVal>
            <c:numRef>
              <c:f>A5_Hidrostatica_fl_imiscibile!$C$32:$C$33</c:f>
              <c:numCache>
                <c:formatCode>General</c:formatCod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1E9B-4B0A-9C51-51DBA08FA2F4}"/>
            </c:ext>
          </c:extLst>
        </c:ser>
        <c:ser>
          <c:idx val="19"/>
          <c:order val="9"/>
          <c:tx>
            <c:strRef>
              <c:f>A5_Hidrostatica_fl_imiscibile!$A$34</c:f>
              <c:strCache>
                <c:ptCount val="1"/>
                <c:pt idx="0">
                  <c:v>curgere P2-P3</c:v>
                </c:pt>
              </c:strCache>
            </c:strRef>
          </c:tx>
          <c:spPr>
            <a:ln w="31750">
              <a:solidFill>
                <a:srgbClr val="FF0000"/>
              </a:solidFill>
              <a:headEnd type="none"/>
              <a:tailEnd type="triangle"/>
            </a:ln>
          </c:spPr>
          <c:marker>
            <c:symbol val="none"/>
          </c:marker>
          <c:xVal>
            <c:numRef>
              <c:f>A5_Hidrostatica_fl_imiscibile!$B$34:$B$35</c:f>
              <c:numCache>
                <c:formatCode>General</c:formatCode>
                <c:ptCount val="2"/>
                <c:pt idx="0">
                  <c:v>45</c:v>
                </c:pt>
                <c:pt idx="1">
                  <c:v>35</c:v>
                </c:pt>
              </c:numCache>
            </c:numRef>
          </c:xVal>
          <c:yVal>
            <c:numRef>
              <c:f>A5_Hidrostatica_fl_imiscibile!$C$34:$C$35</c:f>
              <c:numCache>
                <c:formatCode>General</c:formatCod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1E9B-4B0A-9C51-51DBA08FA2F4}"/>
            </c:ext>
          </c:extLst>
        </c:ser>
        <c:ser>
          <c:idx val="20"/>
          <c:order val="10"/>
          <c:tx>
            <c:strRef>
              <c:f>A5_Hidrostatica_fl_imiscibile!$A$11</c:f>
              <c:strCache>
                <c:ptCount val="1"/>
                <c:pt idx="0">
                  <c:v>suprafata topografica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A5_Hidrostatica_fl_imiscibile!$B$11:$B$13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A5_Hidrostatica_fl_imiscibile!$C$11:$C$13</c:f>
              <c:numCache>
                <c:formatCode>General</c:formatCode>
                <c:ptCount val="3"/>
                <c:pt idx="0">
                  <c:v>42</c:v>
                </c:pt>
                <c:pt idx="1">
                  <c:v>46</c:v>
                </c:pt>
                <c:pt idx="2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1E9B-4B0A-9C51-51DBA08FA2F4}"/>
            </c:ext>
          </c:extLst>
        </c:ser>
        <c:ser>
          <c:idx val="21"/>
          <c:order val="11"/>
          <c:tx>
            <c:strRef>
              <c:f>A5_Hidrostatica_fl_imiscibile!$A$14</c:f>
              <c:strCache>
                <c:ptCount val="1"/>
                <c:pt idx="0">
                  <c:v>P1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A5_Hidrostatica_fl_imiscibile!$B$14:$B$15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A5_Hidrostatica_fl_imiscibile!$C$14:$C$15</c:f>
              <c:numCache>
                <c:formatCode>General</c:formatCode>
                <c:ptCount val="2"/>
                <c:pt idx="0">
                  <c:v>42</c:v>
                </c:pt>
                <c:pt idx="1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1E9B-4B0A-9C51-51DBA08FA2F4}"/>
            </c:ext>
          </c:extLst>
        </c:ser>
        <c:ser>
          <c:idx val="22"/>
          <c:order val="12"/>
          <c:tx>
            <c:strRef>
              <c:f>A5_Hidrostatica_fl_imiscibile!$A$16</c:f>
              <c:strCache>
                <c:ptCount val="1"/>
                <c:pt idx="0">
                  <c:v>P2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A5_Hidrostatica_fl_imiscibile!$B$16:$B$17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A5_Hidrostatica_fl_imiscibile!$C$16:$C$17</c:f>
              <c:numCache>
                <c:formatCode>General</c:formatCode>
                <c:ptCount val="2"/>
                <c:pt idx="0">
                  <c:v>46</c:v>
                </c:pt>
                <c:pt idx="1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1E9B-4B0A-9C51-51DBA08FA2F4}"/>
            </c:ext>
          </c:extLst>
        </c:ser>
        <c:ser>
          <c:idx val="23"/>
          <c:order val="13"/>
          <c:tx>
            <c:strRef>
              <c:f>A5_Hidrostatica_fl_imiscibile!$A$18</c:f>
              <c:strCache>
                <c:ptCount val="1"/>
                <c:pt idx="0">
                  <c:v>P3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A5_Hidrostatica_fl_imiscibile!$B$18:$B$19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A5_Hidrostatica_fl_imiscibile!$C$18:$C$19</c:f>
              <c:numCache>
                <c:formatCode>General</c:formatCode>
                <c:ptCount val="2"/>
                <c:pt idx="0">
                  <c:v>48</c:v>
                </c:pt>
                <c:pt idx="1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1E9B-4B0A-9C51-51DBA08FA2F4}"/>
            </c:ext>
          </c:extLst>
        </c:ser>
        <c:ser>
          <c:idx val="24"/>
          <c:order val="14"/>
          <c:tx>
            <c:strRef>
              <c:f>A5_Hidrostatica_fl_imiscibile!$A$20</c:f>
              <c:strCache>
                <c:ptCount val="1"/>
                <c:pt idx="0">
                  <c:v>culcus acvifer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A5_Hidrostatica_fl_imiscibile!$B$20:$B$22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A5_Hidrostatica_fl_imiscibile!$C$20:$C$22</c:f>
              <c:numCache>
                <c:formatCode>General</c:formatCode>
                <c:ptCount val="3"/>
                <c:pt idx="0">
                  <c:v>34</c:v>
                </c:pt>
                <c:pt idx="1">
                  <c:v>32</c:v>
                </c:pt>
                <c:pt idx="2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1E9B-4B0A-9C51-51DBA08FA2F4}"/>
            </c:ext>
          </c:extLst>
        </c:ser>
        <c:ser>
          <c:idx val="25"/>
          <c:order val="15"/>
          <c:tx>
            <c:strRef>
              <c:f>A5_Hidrostatica_fl_imiscibile!$A$23</c:f>
              <c:strCache>
                <c:ptCount val="1"/>
                <c:pt idx="0">
                  <c:v>culcus argila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A5_Hidrostatica_fl_imiscibile!$B$23:$B$25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A5_Hidrostatica_fl_imiscibile!$C$23:$C$25</c:f>
              <c:numCache>
                <c:formatCode>General</c:formatCode>
                <c:ptCount val="3"/>
                <c:pt idx="0">
                  <c:v>22</c:v>
                </c:pt>
                <c:pt idx="1">
                  <c:v>26</c:v>
                </c:pt>
                <c:pt idx="2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1E9B-4B0A-9C51-51DBA08FA2F4}"/>
            </c:ext>
          </c:extLst>
        </c:ser>
        <c:ser>
          <c:idx val="26"/>
          <c:order val="16"/>
          <c:tx>
            <c:strRef>
              <c:f>A5_Hidrostatica_fl_imiscibile!$A$26</c:f>
              <c:strCache>
                <c:ptCount val="1"/>
                <c:pt idx="0">
                  <c:v>cota masurata a NH</c:v>
                </c:pt>
              </c:strCache>
            </c:strRef>
          </c:tx>
          <c:spPr>
            <a:ln w="22225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A5_Hidrostatica_fl_imiscibile!$B$26:$B$28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A5_Hidrostatica_fl_imiscibile!$C$26:$C$28</c:f>
              <c:numCache>
                <c:formatCode>General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1E9B-4B0A-9C51-51DBA08FA2F4}"/>
            </c:ext>
          </c:extLst>
        </c:ser>
        <c:ser>
          <c:idx val="27"/>
          <c:order val="17"/>
          <c:tx>
            <c:strRef>
              <c:f>A5_Hidrostatica_fl_imiscibile!$A$29</c:f>
              <c:strCache>
                <c:ptCount val="1"/>
                <c:pt idx="0">
                  <c:v>Hm sapt 1,2,3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A5_Hidrostatica_fl_imiscibile!$B$29:$B$31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A5_Hidrostatica_fl_imiscibile!$C$29:$C$31</c:f>
              <c:numCache>
                <c:formatCode>General</c:formatCode>
                <c:ptCount val="3"/>
                <c:pt idx="0">
                  <c:v>40</c:v>
                </c:pt>
                <c:pt idx="1">
                  <c:v>39.4</c:v>
                </c:pt>
                <c:pt idx="2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1E9B-4B0A-9C51-51DBA08FA2F4}"/>
            </c:ext>
          </c:extLst>
        </c:ser>
        <c:ser>
          <c:idx val="28"/>
          <c:order val="18"/>
          <c:tx>
            <c:strRef>
              <c:f>A5_Hidrostatica_fl_imiscibile!$A$32</c:f>
              <c:strCache>
                <c:ptCount val="1"/>
                <c:pt idx="0">
                  <c:v>curgere P1-P2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A5_Hidrostatica_fl_imiscibile!$B$32:$B$33</c:f>
              <c:numCache>
                <c:formatCode>General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xVal>
          <c:yVal>
            <c:numRef>
              <c:f>A5_Hidrostatica_fl_imiscibile!$C$32:$C$33</c:f>
              <c:numCache>
                <c:formatCode>General</c:formatCod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1E9B-4B0A-9C51-51DBA08FA2F4}"/>
            </c:ext>
          </c:extLst>
        </c:ser>
        <c:ser>
          <c:idx val="29"/>
          <c:order val="19"/>
          <c:tx>
            <c:strRef>
              <c:f>A5_Hidrostatica_fl_imiscibile!$A$34</c:f>
              <c:strCache>
                <c:ptCount val="1"/>
                <c:pt idx="0">
                  <c:v>curgere P2-P3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A5_Hidrostatica_fl_imiscibile!$B$34:$B$35</c:f>
              <c:numCache>
                <c:formatCode>General</c:formatCode>
                <c:ptCount val="2"/>
                <c:pt idx="0">
                  <c:v>45</c:v>
                </c:pt>
                <c:pt idx="1">
                  <c:v>35</c:v>
                </c:pt>
              </c:numCache>
            </c:numRef>
          </c:xVal>
          <c:yVal>
            <c:numRef>
              <c:f>A5_Hidrostatica_fl_imiscibile!$C$34:$C$35</c:f>
              <c:numCache>
                <c:formatCode>General</c:formatCod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1E9B-4B0A-9C51-51DBA08FA2F4}"/>
            </c:ext>
          </c:extLst>
        </c:ser>
        <c:ser>
          <c:idx val="0"/>
          <c:order val="20"/>
          <c:tx>
            <c:strRef>
              <c:f>A5_Hidrostatica_fl_imiscibile!$A$11</c:f>
              <c:strCache>
                <c:ptCount val="1"/>
                <c:pt idx="0">
                  <c:v>suprafata topografica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A5_Hidrostatica_fl_imiscibile!$B$11:$B$13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A5_Hidrostatica_fl_imiscibile!$C$11:$C$13</c:f>
              <c:numCache>
                <c:formatCode>General</c:formatCode>
                <c:ptCount val="3"/>
                <c:pt idx="0">
                  <c:v>42</c:v>
                </c:pt>
                <c:pt idx="1">
                  <c:v>46</c:v>
                </c:pt>
                <c:pt idx="2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1E9B-4B0A-9C51-51DBA08FA2F4}"/>
            </c:ext>
          </c:extLst>
        </c:ser>
        <c:ser>
          <c:idx val="1"/>
          <c:order val="21"/>
          <c:tx>
            <c:strRef>
              <c:f>A5_Hidrostatica_fl_imiscibile!$A$14</c:f>
              <c:strCache>
                <c:ptCount val="1"/>
                <c:pt idx="0">
                  <c:v>P1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  <a:tailEnd type="none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130890052356022E-2"/>
                  <c:y val="-5.5555555555555601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ysClr val="windowText" lastClr="000000"/>
                        </a:solidFill>
                      </a:rPr>
                      <a:t>P1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1E9B-4B0A-9C51-51DBA08FA2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E9B-4B0A-9C51-51DBA08FA2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A5_Hidrostatica_fl_imiscibile!$B$14:$B$15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A5_Hidrostatica_fl_imiscibile!$C$14:$C$15</c:f>
              <c:numCache>
                <c:formatCode>General</c:formatCode>
                <c:ptCount val="2"/>
                <c:pt idx="0">
                  <c:v>42</c:v>
                </c:pt>
                <c:pt idx="1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1E9B-4B0A-9C51-51DBA08FA2F4}"/>
            </c:ext>
          </c:extLst>
        </c:ser>
        <c:ser>
          <c:idx val="2"/>
          <c:order val="22"/>
          <c:tx>
            <c:strRef>
              <c:f>A5_Hidrostatica_fl_imiscibile!$A$16</c:f>
              <c:strCache>
                <c:ptCount val="1"/>
                <c:pt idx="0">
                  <c:v>P2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225130890052355E-2"/>
                  <c:y val="-6.9444444444444448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ysClr val="windowText" lastClr="000000"/>
                        </a:solidFill>
                      </a:rPr>
                      <a:t>P2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1E9B-4B0A-9C51-51DBA08FA2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E9B-4B0A-9C51-51DBA08FA2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A5_Hidrostatica_fl_imiscibile!$B$16:$B$17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A5_Hidrostatica_fl_imiscibile!$C$16:$C$17</c:f>
              <c:numCache>
                <c:formatCode>General</c:formatCode>
                <c:ptCount val="2"/>
                <c:pt idx="0">
                  <c:v>46</c:v>
                </c:pt>
                <c:pt idx="1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1E9B-4B0A-9C51-51DBA08FA2F4}"/>
            </c:ext>
          </c:extLst>
        </c:ser>
        <c:ser>
          <c:idx val="3"/>
          <c:order val="23"/>
          <c:tx>
            <c:strRef>
              <c:f>A5_Hidrostatica_fl_imiscibile!$A$18</c:f>
              <c:strCache>
                <c:ptCount val="1"/>
                <c:pt idx="0">
                  <c:v>P3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319371727748844E-2"/>
                  <c:y val="-4.6296296296296294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ysClr val="windowText" lastClr="000000"/>
                        </a:solidFill>
                      </a:rPr>
                      <a:t>P3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1E9B-4B0A-9C51-51DBA08FA2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1E9B-4B0A-9C51-51DBA08FA2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A5_Hidrostatica_fl_imiscibile!$B$18:$B$19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A5_Hidrostatica_fl_imiscibile!$C$18:$C$19</c:f>
              <c:numCache>
                <c:formatCode>General</c:formatCode>
                <c:ptCount val="2"/>
                <c:pt idx="0">
                  <c:v>48</c:v>
                </c:pt>
                <c:pt idx="1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1E9B-4B0A-9C51-51DBA08FA2F4}"/>
            </c:ext>
          </c:extLst>
        </c:ser>
        <c:ser>
          <c:idx val="4"/>
          <c:order val="24"/>
          <c:tx>
            <c:strRef>
              <c:f>A5_Hidrostatica_fl_imiscibile!$A$20</c:f>
              <c:strCache>
                <c:ptCount val="1"/>
                <c:pt idx="0">
                  <c:v>culcus acvifer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21875004668258327"/>
                  <c:y val="-2.17635364713863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>
                        <a:solidFill>
                          <a:sysClr val="windowText" lastClr="000000"/>
                        </a:solidFill>
                      </a:rPr>
                      <a:t>acvifer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1E9B-4B0A-9C51-51DBA08FA2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1E9B-4B0A-9C51-51DBA08FA2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E9B-4B0A-9C51-51DBA08FA2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A5_Hidrostatica_fl_imiscibile!$B$20:$B$22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A5_Hidrostatica_fl_imiscibile!$C$20:$C$22</c:f>
              <c:numCache>
                <c:formatCode>General</c:formatCode>
                <c:ptCount val="3"/>
                <c:pt idx="0">
                  <c:v>34</c:v>
                </c:pt>
                <c:pt idx="1">
                  <c:v>32</c:v>
                </c:pt>
                <c:pt idx="2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1E9B-4B0A-9C51-51DBA08FA2F4}"/>
            </c:ext>
          </c:extLst>
        </c:ser>
        <c:ser>
          <c:idx val="5"/>
          <c:order val="25"/>
          <c:tx>
            <c:strRef>
              <c:f>A5_Hidrostatica_fl_imiscibile!$A$23</c:f>
              <c:strCache>
                <c:ptCount val="1"/>
                <c:pt idx="0">
                  <c:v>culcus argila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9.302043381420895E-2"/>
                  <c:y val="-0.27119326352118839"/>
                </c:manualLayout>
              </c:layout>
              <c:tx>
                <c:rich>
                  <a:bodyPr/>
                  <a:lstStyle/>
                  <a:p>
                    <a:r>
                      <a:rPr lang="en-US" sz="2000" b="1">
                        <a:solidFill>
                          <a:sysClr val="windowText" lastClr="000000"/>
                        </a:solidFill>
                      </a:rPr>
                      <a:t>argila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1E9B-4B0A-9C51-51DBA08FA2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1E9B-4B0A-9C51-51DBA08FA2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1E9B-4B0A-9C51-51DBA08FA2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A5_Hidrostatica_fl_imiscibile!$B$23:$B$25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A5_Hidrostatica_fl_imiscibile!$C$23:$C$25</c:f>
              <c:numCache>
                <c:formatCode>General</c:formatCode>
                <c:ptCount val="3"/>
                <c:pt idx="0">
                  <c:v>22</c:v>
                </c:pt>
                <c:pt idx="1">
                  <c:v>26</c:v>
                </c:pt>
                <c:pt idx="2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1E9B-4B0A-9C51-51DBA08FA2F4}"/>
            </c:ext>
          </c:extLst>
        </c:ser>
        <c:ser>
          <c:idx val="6"/>
          <c:order val="26"/>
          <c:tx>
            <c:strRef>
              <c:f>A5_Hidrostatica_fl_imiscibile!$A$26</c:f>
              <c:strCache>
                <c:ptCount val="1"/>
                <c:pt idx="0">
                  <c:v>cota masurata a NH</c:v>
                </c:pt>
              </c:strCache>
            </c:strRef>
          </c:tx>
          <c:spPr>
            <a:ln w="22225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A5_Hidrostatica_fl_imiscibile!$B$26:$B$28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A5_Hidrostatica_fl_imiscibile!$C$26:$C$28</c:f>
              <c:numCache>
                <c:formatCode>General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1E9B-4B0A-9C51-51DBA08FA2F4}"/>
            </c:ext>
          </c:extLst>
        </c:ser>
        <c:ser>
          <c:idx val="7"/>
          <c:order val="27"/>
          <c:tx>
            <c:strRef>
              <c:f>A5_Hidrostatica_fl_imiscibile!$A$29</c:f>
              <c:strCache>
                <c:ptCount val="1"/>
                <c:pt idx="0">
                  <c:v>Hm sapt 1,2,3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A5_Hidrostatica_fl_imiscibile!$B$29:$B$31</c:f>
              <c:numCache>
                <c:formatCode>General</c:formatCode>
                <c:ptCount val="3"/>
                <c:pt idx="0">
                  <c:v>5</c:v>
                </c:pt>
                <c:pt idx="1">
                  <c:v>30</c:v>
                </c:pt>
                <c:pt idx="2">
                  <c:v>50</c:v>
                </c:pt>
              </c:numCache>
            </c:numRef>
          </c:xVal>
          <c:yVal>
            <c:numRef>
              <c:f>A5_Hidrostatica_fl_imiscibile!$C$29:$C$31</c:f>
              <c:numCache>
                <c:formatCode>General</c:formatCode>
                <c:ptCount val="3"/>
                <c:pt idx="0">
                  <c:v>40</c:v>
                </c:pt>
                <c:pt idx="1">
                  <c:v>39.4</c:v>
                </c:pt>
                <c:pt idx="2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1E9B-4B0A-9C51-51DBA08FA2F4}"/>
            </c:ext>
          </c:extLst>
        </c:ser>
        <c:ser>
          <c:idx val="8"/>
          <c:order val="28"/>
          <c:tx>
            <c:strRef>
              <c:f>A5_Hidrostatica_fl_imiscibile!$A$32</c:f>
              <c:strCache>
                <c:ptCount val="1"/>
                <c:pt idx="0">
                  <c:v>curgere P1-P2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A5_Hidrostatica_fl_imiscibile!$B$32:$B$33</c:f>
              <c:numCache>
                <c:formatCode>General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xVal>
          <c:yVal>
            <c:numRef>
              <c:f>A5_Hidrostatica_fl_imiscibile!$C$32:$C$33</c:f>
              <c:numCache>
                <c:formatCode>General</c:formatCod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1E9B-4B0A-9C51-51DBA08FA2F4}"/>
            </c:ext>
          </c:extLst>
        </c:ser>
        <c:ser>
          <c:idx val="9"/>
          <c:order val="29"/>
          <c:tx>
            <c:strRef>
              <c:f>A5_Hidrostatica_fl_imiscibile!$A$34</c:f>
              <c:strCache>
                <c:ptCount val="1"/>
                <c:pt idx="0">
                  <c:v>curgere P2-P3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A5_Hidrostatica_fl_imiscibile!$B$34:$B$35</c:f>
              <c:numCache>
                <c:formatCode>General</c:formatCode>
                <c:ptCount val="2"/>
                <c:pt idx="0">
                  <c:v>45</c:v>
                </c:pt>
                <c:pt idx="1">
                  <c:v>35</c:v>
                </c:pt>
              </c:numCache>
            </c:numRef>
          </c:xVal>
          <c:yVal>
            <c:numRef>
              <c:f>A5_Hidrostatica_fl_imiscibile!$C$34:$C$35</c:f>
              <c:numCache>
                <c:formatCode>General</c:formatCod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1E9B-4B0A-9C51-51DBA08FA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536160"/>
        <c:axId val="1403527840"/>
      </c:scatterChart>
      <c:valAx>
        <c:axId val="140353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527840"/>
        <c:crosses val="autoZero"/>
        <c:crossBetween val="midCat"/>
      </c:valAx>
      <c:valAx>
        <c:axId val="140352784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536160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72880</xdr:colOff>
      <xdr:row>9</xdr:row>
      <xdr:rowOff>85145</xdr:rowOff>
    </xdr:from>
    <xdr:to>
      <xdr:col>14</xdr:col>
      <xdr:colOff>72882</xdr:colOff>
      <xdr:row>35</xdr:row>
      <xdr:rowOff>103907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ED4E4C-4071-4F12-B3D8-4A6B28CE72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zoomScale="120" zoomScaleNormal="120" workbookViewId="0">
      <selection activeCell="A6" sqref="A6"/>
    </sheetView>
  </sheetViews>
  <sheetFormatPr defaultRowHeight="15" x14ac:dyDescent="0.25"/>
  <cols>
    <col min="1" max="1" width="21" customWidth="1"/>
    <col min="2" max="2" width="5.5703125" customWidth="1"/>
    <col min="3" max="3" width="6.28515625" customWidth="1"/>
    <col min="4" max="4" width="11" customWidth="1"/>
    <col min="5" max="5" width="10.42578125" customWidth="1"/>
    <col min="6" max="6" width="8.7109375" customWidth="1"/>
    <col min="7" max="7" width="11.140625" customWidth="1"/>
    <col min="8" max="10" width="10.7109375" customWidth="1"/>
    <col min="11" max="11" width="16" customWidth="1"/>
    <col min="12" max="12" width="16" style="16" customWidth="1"/>
    <col min="13" max="13" width="12.85546875" customWidth="1"/>
    <col min="14" max="14" width="14.140625" customWidth="1"/>
    <col min="15" max="15" width="2.7109375" customWidth="1"/>
    <col min="16" max="16" width="12.7109375" customWidth="1"/>
    <col min="17" max="17" width="12.85546875" customWidth="1"/>
    <col min="18" max="18" width="11.7109375" customWidth="1"/>
  </cols>
  <sheetData>
    <row r="1" spans="1:18" x14ac:dyDescent="0.25">
      <c r="A1" s="21" t="s">
        <v>44</v>
      </c>
    </row>
    <row r="2" spans="1:18" ht="42.75" x14ac:dyDescent="0.25">
      <c r="A2" s="2"/>
      <c r="B2" s="27" t="s">
        <v>0</v>
      </c>
      <c r="C2" s="28"/>
      <c r="D2" s="6" t="s">
        <v>18</v>
      </c>
      <c r="E2" s="6" t="s">
        <v>18</v>
      </c>
      <c r="F2" s="6" t="s">
        <v>22</v>
      </c>
      <c r="G2" s="6" t="s">
        <v>22</v>
      </c>
      <c r="H2" s="6" t="s">
        <v>1</v>
      </c>
      <c r="I2" s="6" t="s">
        <v>24</v>
      </c>
      <c r="J2" s="6" t="s">
        <v>25</v>
      </c>
      <c r="K2" s="6" t="s">
        <v>27</v>
      </c>
      <c r="L2" s="13" t="s">
        <v>37</v>
      </c>
      <c r="M2" s="6" t="s">
        <v>2</v>
      </c>
      <c r="N2" s="6" t="s">
        <v>3</v>
      </c>
      <c r="O2" s="2"/>
      <c r="P2" s="29" t="s">
        <v>4</v>
      </c>
      <c r="Q2" s="30"/>
      <c r="R2" s="28"/>
    </row>
    <row r="3" spans="1:18" ht="32.25" customHeight="1" x14ac:dyDescent="0.25">
      <c r="A3" s="35" t="s">
        <v>19</v>
      </c>
      <c r="B3" s="35" t="s">
        <v>5</v>
      </c>
      <c r="C3" s="35" t="s">
        <v>6</v>
      </c>
      <c r="D3" s="35" t="s">
        <v>35</v>
      </c>
      <c r="E3" s="35" t="s">
        <v>7</v>
      </c>
      <c r="F3" s="35" t="s">
        <v>35</v>
      </c>
      <c r="G3" s="35" t="s">
        <v>7</v>
      </c>
      <c r="H3" s="35" t="s">
        <v>8</v>
      </c>
      <c r="I3" s="35" t="s">
        <v>8</v>
      </c>
      <c r="J3" s="6" t="s">
        <v>26</v>
      </c>
      <c r="L3" s="17" t="s">
        <v>40</v>
      </c>
      <c r="M3" s="6" t="s">
        <v>42</v>
      </c>
      <c r="N3" s="6" t="s">
        <v>42</v>
      </c>
      <c r="O3" s="2"/>
      <c r="P3" s="19" t="s">
        <v>9</v>
      </c>
      <c r="Q3" s="19" t="s">
        <v>10</v>
      </c>
      <c r="R3" s="19" t="s">
        <v>11</v>
      </c>
    </row>
    <row r="4" spans="1:18" x14ac:dyDescent="0.25">
      <c r="A4" s="37"/>
      <c r="B4" s="36"/>
      <c r="C4" s="36"/>
      <c r="D4" s="36"/>
      <c r="E4" s="36"/>
      <c r="F4" s="36"/>
      <c r="G4" s="36"/>
      <c r="H4" s="36"/>
      <c r="I4" s="36"/>
      <c r="J4" s="6" t="s">
        <v>30</v>
      </c>
      <c r="K4" s="6" t="s">
        <v>28</v>
      </c>
      <c r="L4" s="17" t="s">
        <v>31</v>
      </c>
      <c r="M4" s="18" t="s">
        <v>38</v>
      </c>
      <c r="N4" s="18" t="s">
        <v>39</v>
      </c>
      <c r="O4" s="2"/>
      <c r="P4" s="19" t="s">
        <v>12</v>
      </c>
      <c r="Q4" s="19" t="s">
        <v>12</v>
      </c>
      <c r="R4" s="19" t="s">
        <v>12</v>
      </c>
    </row>
    <row r="5" spans="1:18" x14ac:dyDescent="0.25">
      <c r="A5" s="38"/>
      <c r="B5" s="2" t="s">
        <v>13</v>
      </c>
      <c r="C5" s="2" t="s">
        <v>13</v>
      </c>
      <c r="D5" s="2" t="s">
        <v>13</v>
      </c>
      <c r="E5" s="2" t="s">
        <v>13</v>
      </c>
      <c r="F5" s="2" t="s">
        <v>13</v>
      </c>
      <c r="G5" s="2" t="s">
        <v>13</v>
      </c>
      <c r="H5" s="2" t="s">
        <v>13</v>
      </c>
      <c r="I5" s="2" t="s">
        <v>13</v>
      </c>
      <c r="J5" s="2" t="s">
        <v>13</v>
      </c>
      <c r="K5" s="2" t="s">
        <v>13</v>
      </c>
      <c r="L5" s="13" t="s">
        <v>13</v>
      </c>
      <c r="M5" s="2" t="s">
        <v>14</v>
      </c>
      <c r="N5" s="2" t="s">
        <v>14</v>
      </c>
      <c r="O5" s="2"/>
      <c r="P5" s="3" t="s">
        <v>13</v>
      </c>
      <c r="Q5" s="3" t="s">
        <v>13</v>
      </c>
      <c r="R5" s="3" t="s">
        <v>13</v>
      </c>
    </row>
    <row r="6" spans="1:18" ht="15.75" x14ac:dyDescent="0.25">
      <c r="A6" s="7" t="s">
        <v>15</v>
      </c>
      <c r="B6" s="4">
        <v>5</v>
      </c>
      <c r="C6" s="4">
        <v>42</v>
      </c>
      <c r="D6" s="1">
        <v>8</v>
      </c>
      <c r="E6" s="1">
        <v>20</v>
      </c>
      <c r="F6" s="1">
        <f>C6-D6</f>
        <v>34</v>
      </c>
      <c r="G6" s="1">
        <f>C6-E6</f>
        <v>22</v>
      </c>
      <c r="H6" s="4">
        <v>2</v>
      </c>
      <c r="I6" s="4">
        <f>C6-H6</f>
        <v>40</v>
      </c>
      <c r="J6" s="4">
        <f>D6-H6-L6</f>
        <v>6</v>
      </c>
      <c r="K6" s="4">
        <f>F6+J6+N6/M6*L6</f>
        <v>40</v>
      </c>
      <c r="L6" s="14">
        <v>0</v>
      </c>
      <c r="M6" s="4">
        <v>1000</v>
      </c>
      <c r="N6" s="4">
        <v>800</v>
      </c>
      <c r="O6" s="4"/>
      <c r="P6" s="5">
        <v>0</v>
      </c>
      <c r="Q6" s="5">
        <v>0</v>
      </c>
      <c r="R6" s="5">
        <v>0</v>
      </c>
    </row>
    <row r="7" spans="1:18" ht="15.75" x14ac:dyDescent="0.25">
      <c r="A7" s="7" t="s">
        <v>16</v>
      </c>
      <c r="B7" s="4">
        <v>30</v>
      </c>
      <c r="C7" s="4">
        <v>46</v>
      </c>
      <c r="D7" s="1">
        <v>14</v>
      </c>
      <c r="E7" s="1">
        <v>20</v>
      </c>
      <c r="F7" s="1">
        <f t="shared" ref="F7:F8" si="0">C7-D7</f>
        <v>32</v>
      </c>
      <c r="G7" s="1">
        <f t="shared" ref="G7:G8" si="1">C7-E7</f>
        <v>26</v>
      </c>
      <c r="H7" s="4">
        <v>6</v>
      </c>
      <c r="I7" s="4">
        <f t="shared" ref="I7:I8" si="2">C7-H7</f>
        <v>40</v>
      </c>
      <c r="J7" s="4">
        <f t="shared" ref="J7:J8" si="3">D7-H7-L7</f>
        <v>5</v>
      </c>
      <c r="K7" s="4">
        <f t="shared" ref="K7:K8" si="4">F7+J7+N7/M7*L7</f>
        <v>39.4</v>
      </c>
      <c r="L7" s="14">
        <v>3</v>
      </c>
      <c r="M7" s="4">
        <v>1000</v>
      </c>
      <c r="N7" s="4">
        <v>800</v>
      </c>
      <c r="O7" s="4"/>
      <c r="P7" s="5">
        <v>3</v>
      </c>
      <c r="Q7" s="5">
        <v>3</v>
      </c>
      <c r="R7" s="5">
        <v>3</v>
      </c>
    </row>
    <row r="8" spans="1:18" ht="15.75" x14ac:dyDescent="0.25">
      <c r="A8" s="7" t="s">
        <v>17</v>
      </c>
      <c r="B8" s="4">
        <v>50</v>
      </c>
      <c r="C8" s="4">
        <v>48</v>
      </c>
      <c r="D8" s="1">
        <v>18</v>
      </c>
      <c r="E8" s="1">
        <v>20</v>
      </c>
      <c r="F8" s="1">
        <f t="shared" si="0"/>
        <v>30</v>
      </c>
      <c r="G8" s="1">
        <f t="shared" si="1"/>
        <v>28</v>
      </c>
      <c r="H8" s="4">
        <v>8</v>
      </c>
      <c r="I8" s="4">
        <f t="shared" si="2"/>
        <v>40</v>
      </c>
      <c r="J8" s="4">
        <f t="shared" si="3"/>
        <v>10</v>
      </c>
      <c r="K8" s="4">
        <f t="shared" si="4"/>
        <v>40</v>
      </c>
      <c r="L8" s="14">
        <v>0</v>
      </c>
      <c r="M8" s="4">
        <v>1000</v>
      </c>
      <c r="N8" s="4">
        <v>800</v>
      </c>
      <c r="O8" s="4"/>
      <c r="P8" s="5">
        <v>0</v>
      </c>
      <c r="Q8" s="5">
        <v>1</v>
      </c>
      <c r="R8" s="5">
        <v>4</v>
      </c>
    </row>
    <row r="9" spans="1:18" ht="15.75" x14ac:dyDescent="0.25">
      <c r="A9" s="8"/>
      <c r="B9" s="9"/>
      <c r="C9" s="9"/>
      <c r="D9" s="10"/>
      <c r="E9" s="10"/>
      <c r="F9" s="10"/>
      <c r="G9" s="10"/>
      <c r="H9" s="9"/>
      <c r="I9" s="9"/>
      <c r="J9" s="9"/>
      <c r="K9" s="9"/>
      <c r="L9" s="15"/>
      <c r="M9" s="9"/>
      <c r="N9" s="9"/>
      <c r="O9" s="9"/>
      <c r="P9" s="15"/>
      <c r="Q9" s="15"/>
      <c r="R9" s="15"/>
    </row>
    <row r="10" spans="1:18" ht="15.75" x14ac:dyDescent="0.25">
      <c r="A10" s="20" t="s">
        <v>43</v>
      </c>
      <c r="B10" s="12" t="s">
        <v>20</v>
      </c>
      <c r="C10" s="12" t="s">
        <v>21</v>
      </c>
      <c r="P10" s="16"/>
      <c r="Q10" s="16"/>
      <c r="R10" s="16"/>
    </row>
    <row r="11" spans="1:18" ht="15.75" x14ac:dyDescent="0.25">
      <c r="A11" s="34" t="s">
        <v>36</v>
      </c>
      <c r="B11" s="11">
        <f>B6</f>
        <v>5</v>
      </c>
      <c r="C11" s="11">
        <f>C6</f>
        <v>42</v>
      </c>
    </row>
    <row r="12" spans="1:18" ht="15.75" x14ac:dyDescent="0.25">
      <c r="A12" s="23"/>
      <c r="B12" s="11">
        <f t="shared" ref="B12:C13" si="5">B7</f>
        <v>30</v>
      </c>
      <c r="C12" s="11">
        <f t="shared" si="5"/>
        <v>46</v>
      </c>
    </row>
    <row r="13" spans="1:18" ht="15.75" x14ac:dyDescent="0.25">
      <c r="A13" s="24"/>
      <c r="B13" s="11">
        <f t="shared" si="5"/>
        <v>50</v>
      </c>
      <c r="C13" s="11">
        <f t="shared" si="5"/>
        <v>48</v>
      </c>
    </row>
    <row r="14" spans="1:18" ht="15.75" x14ac:dyDescent="0.25">
      <c r="A14" s="22" t="s">
        <v>15</v>
      </c>
      <c r="B14" s="11">
        <f>B11</f>
        <v>5</v>
      </c>
      <c r="C14" s="11">
        <f>C6</f>
        <v>42</v>
      </c>
    </row>
    <row r="15" spans="1:18" ht="15.75" x14ac:dyDescent="0.25">
      <c r="A15" s="24"/>
      <c r="B15" s="11">
        <f>B14</f>
        <v>5</v>
      </c>
      <c r="C15" s="11">
        <f>G6</f>
        <v>22</v>
      </c>
    </row>
    <row r="16" spans="1:18" ht="15.75" x14ac:dyDescent="0.25">
      <c r="A16" s="22" t="s">
        <v>16</v>
      </c>
      <c r="B16" s="11">
        <f>B7</f>
        <v>30</v>
      </c>
      <c r="C16" s="11">
        <f>C7</f>
        <v>46</v>
      </c>
    </row>
    <row r="17" spans="1:3" ht="15.75" x14ac:dyDescent="0.25">
      <c r="A17" s="24"/>
      <c r="B17" s="11">
        <f>B16</f>
        <v>30</v>
      </c>
      <c r="C17" s="11">
        <f>G7</f>
        <v>26</v>
      </c>
    </row>
    <row r="18" spans="1:3" ht="15.75" x14ac:dyDescent="0.25">
      <c r="A18" s="22" t="s">
        <v>17</v>
      </c>
      <c r="B18" s="11">
        <f>B8</f>
        <v>50</v>
      </c>
      <c r="C18" s="11">
        <f>C8</f>
        <v>48</v>
      </c>
    </row>
    <row r="19" spans="1:3" ht="15.75" x14ac:dyDescent="0.25">
      <c r="A19" s="24"/>
      <c r="B19" s="11">
        <f>B8</f>
        <v>50</v>
      </c>
      <c r="C19" s="11">
        <f>G8</f>
        <v>28</v>
      </c>
    </row>
    <row r="20" spans="1:3" ht="15.75" x14ac:dyDescent="0.25">
      <c r="A20" s="31" t="s">
        <v>29</v>
      </c>
      <c r="B20" s="11">
        <f>B6</f>
        <v>5</v>
      </c>
      <c r="C20" s="11">
        <f>F6</f>
        <v>34</v>
      </c>
    </row>
    <row r="21" spans="1:3" ht="15.75" x14ac:dyDescent="0.25">
      <c r="A21" s="32"/>
      <c r="B21" s="11">
        <f t="shared" ref="B21:B22" si="6">B7</f>
        <v>30</v>
      </c>
      <c r="C21" s="11">
        <f>F7</f>
        <v>32</v>
      </c>
    </row>
    <row r="22" spans="1:3" ht="15.75" x14ac:dyDescent="0.25">
      <c r="A22" s="33"/>
      <c r="B22" s="11">
        <f t="shared" si="6"/>
        <v>50</v>
      </c>
      <c r="C22" s="11">
        <f t="shared" ref="C22" si="7">F8</f>
        <v>30</v>
      </c>
    </row>
    <row r="23" spans="1:3" ht="15.75" x14ac:dyDescent="0.25">
      <c r="A23" s="22" t="s">
        <v>23</v>
      </c>
      <c r="B23" s="11">
        <f>B6</f>
        <v>5</v>
      </c>
      <c r="C23" s="11">
        <f>G6</f>
        <v>22</v>
      </c>
    </row>
    <row r="24" spans="1:3" ht="15.75" x14ac:dyDescent="0.25">
      <c r="A24" s="23"/>
      <c r="B24" s="11">
        <f t="shared" ref="B24:B25" si="8">B7</f>
        <v>30</v>
      </c>
      <c r="C24" s="11">
        <f t="shared" ref="C24:C25" si="9">G7</f>
        <v>26</v>
      </c>
    </row>
    <row r="25" spans="1:3" ht="15.75" x14ac:dyDescent="0.25">
      <c r="A25" s="24"/>
      <c r="B25" s="11">
        <f t="shared" si="8"/>
        <v>50</v>
      </c>
      <c r="C25" s="11">
        <f t="shared" si="9"/>
        <v>28</v>
      </c>
    </row>
    <row r="26" spans="1:3" ht="15.75" x14ac:dyDescent="0.25">
      <c r="A26" s="22" t="s">
        <v>41</v>
      </c>
      <c r="B26" s="11">
        <f>B6</f>
        <v>5</v>
      </c>
      <c r="C26" s="11">
        <f>I6</f>
        <v>40</v>
      </c>
    </row>
    <row r="27" spans="1:3" ht="15.75" x14ac:dyDescent="0.25">
      <c r="A27" s="23"/>
      <c r="B27" s="11">
        <f t="shared" ref="B27:B28" si="10">B7</f>
        <v>30</v>
      </c>
      <c r="C27" s="11">
        <f t="shared" ref="C27:C28" si="11">I7</f>
        <v>40</v>
      </c>
    </row>
    <row r="28" spans="1:3" ht="15.75" x14ac:dyDescent="0.25">
      <c r="A28" s="24"/>
      <c r="B28" s="11">
        <f t="shared" si="10"/>
        <v>50</v>
      </c>
      <c r="C28" s="11">
        <f t="shared" si="11"/>
        <v>40</v>
      </c>
    </row>
    <row r="29" spans="1:3" ht="15.75" x14ac:dyDescent="0.25">
      <c r="A29" s="22" t="s">
        <v>32</v>
      </c>
      <c r="B29" s="11">
        <f>B6</f>
        <v>5</v>
      </c>
      <c r="C29" s="11">
        <f>K6</f>
        <v>40</v>
      </c>
    </row>
    <row r="30" spans="1:3" ht="15.75" x14ac:dyDescent="0.25">
      <c r="A30" s="23"/>
      <c r="B30" s="11">
        <f t="shared" ref="B30:B31" si="12">B7</f>
        <v>30</v>
      </c>
      <c r="C30" s="11">
        <f t="shared" ref="C30:C31" si="13">K7</f>
        <v>39.4</v>
      </c>
    </row>
    <row r="31" spans="1:3" ht="15.75" x14ac:dyDescent="0.25">
      <c r="A31" s="24"/>
      <c r="B31" s="11">
        <f t="shared" si="12"/>
        <v>50</v>
      </c>
      <c r="C31" s="11">
        <f t="shared" si="13"/>
        <v>40</v>
      </c>
    </row>
    <row r="32" spans="1:3" ht="15.75" x14ac:dyDescent="0.25">
      <c r="A32" s="22" t="s">
        <v>33</v>
      </c>
      <c r="B32" s="11">
        <f>IF(K6&gt;K7,10,20)</f>
        <v>10</v>
      </c>
      <c r="C32" s="11">
        <v>37</v>
      </c>
    </row>
    <row r="33" spans="1:3" ht="15.75" x14ac:dyDescent="0.25">
      <c r="A33" s="24"/>
      <c r="B33" s="11">
        <f>IF(K6&gt;K7,20,10)</f>
        <v>20</v>
      </c>
      <c r="C33" s="11">
        <v>37</v>
      </c>
    </row>
    <row r="34" spans="1:3" ht="15.75" x14ac:dyDescent="0.25">
      <c r="A34" s="25" t="s">
        <v>34</v>
      </c>
      <c r="B34" s="11">
        <f>IF(K7&gt;K8,35,45)</f>
        <v>45</v>
      </c>
      <c r="C34" s="11">
        <v>37</v>
      </c>
    </row>
    <row r="35" spans="1:3" ht="15.75" x14ac:dyDescent="0.25">
      <c r="A35" s="26"/>
      <c r="B35" s="11">
        <f>IF(K7&gt;K8,45,35)</f>
        <v>35</v>
      </c>
      <c r="C35" s="11">
        <v>37</v>
      </c>
    </row>
  </sheetData>
  <sheetProtection algorithmName="SHA-512" hashValue="ENdWgzILYjWCf8fEMPAAEvyjbcvz5Ia99lWCAoIkTzzBjK76x/tUqavOo39XJpT1vBvqBE3g4nslbs6F2BpEpg==" saltValue="evRz6+p6C299KOqCjY4xXA==" spinCount="100000" sheet="1" selectLockedCells="1"/>
  <mergeCells count="21">
    <mergeCell ref="B2:C2"/>
    <mergeCell ref="P2:R2"/>
    <mergeCell ref="A20:A22"/>
    <mergeCell ref="A23:A25"/>
    <mergeCell ref="A26:A28"/>
    <mergeCell ref="A11:A13"/>
    <mergeCell ref="B3:B4"/>
    <mergeCell ref="C3:C4"/>
    <mergeCell ref="A3:A5"/>
    <mergeCell ref="D3:D4"/>
    <mergeCell ref="E3:E4"/>
    <mergeCell ref="F3:F4"/>
    <mergeCell ref="G3:G4"/>
    <mergeCell ref="H3:H4"/>
    <mergeCell ref="I3:I4"/>
    <mergeCell ref="A29:A31"/>
    <mergeCell ref="A32:A33"/>
    <mergeCell ref="A34:A35"/>
    <mergeCell ref="A14:A15"/>
    <mergeCell ref="A16:A17"/>
    <mergeCell ref="A18:A1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A5_Hidrostatica_fl_imiscibile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Mihaela</cp:lastModifiedBy>
  <dcterms:created xsi:type="dcterms:W3CDTF">2022-03-16T13:00:49Z</dcterms:created>
  <dcterms:modified xsi:type="dcterms:W3CDTF">2022-05-31T11:48:03Z</dcterms:modified>
</cp:coreProperties>
</file>