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2745" yWindow="45" windowWidth="16410" windowHeight="7365"/>
  </bookViews>
  <sheets>
    <sheet name="A7_Presiuni_conducta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9" i="1"/>
  <c r="C18"/>
  <c r="B19"/>
  <c r="B18"/>
  <c r="C15"/>
  <c r="B15"/>
  <c r="C14"/>
  <c r="B14"/>
  <c r="C23"/>
  <c r="C22"/>
  <c r="B23"/>
  <c r="B22"/>
  <c r="C27"/>
  <c r="C26"/>
  <c r="B27"/>
  <c r="B26"/>
  <c r="C25"/>
  <c r="C24"/>
  <c r="B25"/>
  <c r="B24"/>
  <c r="C21"/>
  <c r="C20"/>
  <c r="B21"/>
  <c r="B20"/>
  <c r="C17"/>
  <c r="C16"/>
  <c r="B17"/>
  <c r="B16"/>
  <c r="B13"/>
  <c r="B12"/>
  <c r="C13" l="1"/>
  <c r="C12"/>
  <c r="J4"/>
  <c r="K4" s="1"/>
  <c r="J5"/>
  <c r="K5" s="1"/>
  <c r="J6"/>
  <c r="K6" s="1"/>
  <c r="J7"/>
  <c r="K7" s="1"/>
  <c r="J8"/>
  <c r="K8" s="1"/>
  <c r="J9"/>
  <c r="K9" s="1"/>
  <c r="J10"/>
  <c r="K10" s="1"/>
  <c r="L10" s="1"/>
  <c r="J11"/>
  <c r="K11" s="1"/>
  <c r="L11" s="1"/>
  <c r="J12"/>
  <c r="K12" s="1"/>
  <c r="J13"/>
  <c r="K13" s="1"/>
  <c r="J14"/>
  <c r="K14" s="1"/>
  <c r="J15"/>
  <c r="K15" s="1"/>
  <c r="J16"/>
  <c r="K16" s="1"/>
  <c r="J17"/>
  <c r="K17" s="1"/>
  <c r="J18"/>
  <c r="K18" s="1"/>
  <c r="L18" s="1"/>
  <c r="J19"/>
  <c r="K19" s="1"/>
  <c r="L19" s="1"/>
  <c r="J20"/>
  <c r="K20" s="1"/>
  <c r="L20" s="1"/>
  <c r="J21"/>
  <c r="K21" s="1"/>
  <c r="J22"/>
  <c r="K22" s="1"/>
  <c r="J23"/>
  <c r="K23" s="1"/>
  <c r="J24"/>
  <c r="K24" s="1"/>
  <c r="J25"/>
  <c r="K25" s="1"/>
  <c r="J26"/>
  <c r="K26" s="1"/>
  <c r="L26" s="1"/>
  <c r="J27"/>
  <c r="K27" s="1"/>
  <c r="L27" s="1"/>
  <c r="J28"/>
  <c r="K28" s="1"/>
  <c r="J29"/>
  <c r="K29" s="1"/>
  <c r="J30"/>
  <c r="K30" s="1"/>
  <c r="J31"/>
  <c r="K31" s="1"/>
  <c r="J32"/>
  <c r="K32" s="1"/>
  <c r="J33"/>
  <c r="K33" s="1"/>
  <c r="J34"/>
  <c r="K34" s="1"/>
  <c r="L34" s="1"/>
  <c r="J35"/>
  <c r="K35" s="1"/>
  <c r="L35" s="1"/>
  <c r="J36"/>
  <c r="K36" s="1"/>
  <c r="J37"/>
  <c r="K37" s="1"/>
  <c r="J38"/>
  <c r="K38" s="1"/>
  <c r="J39"/>
  <c r="K39" s="1"/>
  <c r="J3"/>
  <c r="K3" s="1"/>
  <c r="C10"/>
  <c r="C11" s="1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3"/>
  <c r="L28" l="1"/>
  <c r="M28"/>
  <c r="L36"/>
  <c r="M36"/>
  <c r="L12"/>
  <c r="M12"/>
  <c r="L4"/>
  <c r="M4"/>
  <c r="M20"/>
  <c r="L33"/>
  <c r="M33"/>
  <c r="L25"/>
  <c r="M25"/>
  <c r="L17"/>
  <c r="M17"/>
  <c r="L9"/>
  <c r="M9"/>
  <c r="L3"/>
  <c r="M3"/>
  <c r="L32"/>
  <c r="M32"/>
  <c r="L24"/>
  <c r="M24"/>
  <c r="L16"/>
  <c r="M16"/>
  <c r="L8"/>
  <c r="M8"/>
  <c r="M15"/>
  <c r="L15"/>
  <c r="M7"/>
  <c r="L7"/>
  <c r="M39"/>
  <c r="L39"/>
  <c r="M31"/>
  <c r="L31"/>
  <c r="M23"/>
  <c r="L23"/>
  <c r="M38"/>
  <c r="L38"/>
  <c r="M30"/>
  <c r="L30"/>
  <c r="M22"/>
  <c r="L22"/>
  <c r="M14"/>
  <c r="L14"/>
  <c r="M6"/>
  <c r="L6"/>
  <c r="M37"/>
  <c r="L37"/>
  <c r="M29"/>
  <c r="L29"/>
  <c r="M21"/>
  <c r="L21"/>
  <c r="M13"/>
  <c r="L13"/>
  <c r="M5"/>
  <c r="L5"/>
  <c r="M35"/>
  <c r="M27"/>
  <c r="M19"/>
  <c r="M11"/>
  <c r="M34"/>
  <c r="M26"/>
  <c r="M18"/>
  <c r="M10"/>
</calcChain>
</file>

<file path=xl/sharedStrings.xml><?xml version="1.0" encoding="utf-8"?>
<sst xmlns="http://schemas.openxmlformats.org/spreadsheetml/2006/main" count="39" uniqueCount="34">
  <si>
    <t xml:space="preserve">Cota nivelului apei </t>
  </si>
  <si>
    <t>H</t>
  </si>
  <si>
    <t>m</t>
  </si>
  <si>
    <t>Raza conductei</t>
  </si>
  <si>
    <t>r</t>
  </si>
  <si>
    <t>Abscisa centrului sectiunii transversale a conductei</t>
  </si>
  <si>
    <t>XCC</t>
  </si>
  <si>
    <t>Ordonata centrului sectiunii transversale a conductei</t>
  </si>
  <si>
    <t>YCC</t>
  </si>
  <si>
    <t>Densitatea fluidului</t>
  </si>
  <si>
    <t>kg/m3</t>
  </si>
  <si>
    <t>Acceleratia gravitationala</t>
  </si>
  <si>
    <t>g</t>
  </si>
  <si>
    <t>m/s2</t>
  </si>
  <si>
    <t>alfa [radiani]</t>
  </si>
  <si>
    <t>Xc [m]</t>
  </si>
  <si>
    <t>Yc [m]</t>
  </si>
  <si>
    <t>Reprezentari grafice</t>
  </si>
  <si>
    <t>y [m]</t>
  </si>
  <si>
    <t>x [m]</t>
  </si>
  <si>
    <t>ph [N/m2]</t>
  </si>
  <si>
    <t>ph [m col apa]</t>
  </si>
  <si>
    <t>Xdp [m]</t>
  </si>
  <si>
    <t>Ydp [m]</t>
  </si>
  <si>
    <t>vector p la 0 grade</t>
  </si>
  <si>
    <t>Aplicatia 7. Presiuni pe conducta</t>
  </si>
  <si>
    <t>vector p la 90 grade</t>
  </si>
  <si>
    <t>vector p la 180 grade</t>
  </si>
  <si>
    <t>vector p la 270 grade</t>
  </si>
  <si>
    <t>vector p la 310 grade</t>
  </si>
  <si>
    <t>vector p la 230 grade</t>
  </si>
  <si>
    <t>vector p la 40 grade</t>
  </si>
  <si>
    <t>vector p la 140 grade</t>
  </si>
  <si>
    <t>alfa [grade sexagesimale]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</si>
</sst>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1" xfId="0" applyFill="1" applyBorder="1"/>
    <xf numFmtId="0" fontId="1" fillId="0" borderId="1" xfId="0" applyFont="1" applyBorder="1"/>
    <xf numFmtId="0" fontId="2" fillId="0" borderId="0" xfId="0" applyFont="1"/>
    <xf numFmtId="2" fontId="0" fillId="0" borderId="1" xfId="0" applyNumberFormat="1" applyBorder="1"/>
    <xf numFmtId="0" fontId="0" fillId="0" borderId="1" xfId="0" applyBorder="1" applyAlignment="1">
      <alignment wrapText="1"/>
    </xf>
    <xf numFmtId="0" fontId="3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9.4763999686663797E-2"/>
          <c:y val="4.9013382021596795E-2"/>
          <c:w val="0.85119358368225662"/>
          <c:h val="0.84762065817569221"/>
        </c:manualLayout>
      </c:layout>
      <c:scatterChart>
        <c:scatterStyle val="smoothMarker"/>
        <c:ser>
          <c:idx val="1"/>
          <c:order val="0"/>
          <c:tx>
            <c:strRef>
              <c:f>A7_Presiuni_conducta!$A$10</c:f>
              <c:strCache>
                <c:ptCount val="1"/>
                <c:pt idx="0">
                  <c:v>H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1"/>
            <c:spPr>
              <a:ln w="25400" cap="rnd">
                <a:solidFill>
                  <a:srgbClr val="0070C0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EC62-4606-9933-5B7907263CD4}"/>
              </c:ext>
            </c:extLst>
          </c:dPt>
          <c:xVal>
            <c:numRef>
              <c:f>A7_Presiuni_conducta!$B$10:$B$11</c:f>
              <c:numCache>
                <c:formatCode>General</c:formatCode>
                <c:ptCount val="2"/>
                <c:pt idx="0">
                  <c:v>0</c:v>
                </c:pt>
                <c:pt idx="1">
                  <c:v>180</c:v>
                </c:pt>
              </c:numCache>
            </c:numRef>
          </c:xVal>
          <c:yVal>
            <c:numRef>
              <c:f>A7_Presiuni_conducta!$C$10:$C$11</c:f>
              <c:numCache>
                <c:formatCode>General</c:formatCode>
                <c:ptCount val="2"/>
                <c:pt idx="0">
                  <c:v>120</c:v>
                </c:pt>
                <c:pt idx="1">
                  <c:v>120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EC62-4606-9933-5B7907263CD4}"/>
            </c:ext>
          </c:extLst>
        </c:ser>
        <c:ser>
          <c:idx val="2"/>
          <c:order val="1"/>
          <c:tx>
            <c:v>Diagrama presiuni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A7_Presiuni_conducta!$L$3:$L$39</c:f>
              <c:numCache>
                <c:formatCode>General</c:formatCode>
                <c:ptCount val="37"/>
                <c:pt idx="0">
                  <c:v>140</c:v>
                </c:pt>
                <c:pt idx="1">
                  <c:v>135.66826374747581</c:v>
                </c:pt>
                <c:pt idx="2">
                  <c:v>129.9536811502891</c:v>
                </c:pt>
                <c:pt idx="3">
                  <c:v>123.30127018922194</c:v>
                </c:pt>
                <c:pt idx="4">
                  <c:v>116.11458905701662</c:v>
                </c:pt>
                <c:pt idx="5">
                  <c:v>108.71917905107027</c:v>
                </c:pt>
                <c:pt idx="6">
                  <c:v>101.33974596215562</c:v>
                </c:pt>
                <c:pt idx="7">
                  <c:v>94.093332502674727</c:v>
                </c:pt>
                <c:pt idx="8">
                  <c:v>86.998689226759126</c:v>
                </c:pt>
                <c:pt idx="9">
                  <c:v>80</c:v>
                </c:pt>
                <c:pt idx="10">
                  <c:v>73.001310773240874</c:v>
                </c:pt>
                <c:pt idx="11">
                  <c:v>65.906667497325273</c:v>
                </c:pt>
                <c:pt idx="12">
                  <c:v>58.660254037844396</c:v>
                </c:pt>
                <c:pt idx="13">
                  <c:v>51.28082094892973</c:v>
                </c:pt>
                <c:pt idx="14">
                  <c:v>43.885410942983412</c:v>
                </c:pt>
                <c:pt idx="15">
                  <c:v>36.698729810778062</c:v>
                </c:pt>
                <c:pt idx="16">
                  <c:v>30.046318849710893</c:v>
                </c:pt>
                <c:pt idx="17">
                  <c:v>24.331736252524202</c:v>
                </c:pt>
                <c:pt idx="18">
                  <c:v>20</c:v>
                </c:pt>
                <c:pt idx="19">
                  <c:v>17.491333386010822</c:v>
                </c:pt>
                <c:pt idx="20">
                  <c:v>17.190566655980099</c:v>
                </c:pt>
                <c:pt idx="21">
                  <c:v>19.378221735089298</c:v>
                </c:pt>
                <c:pt idx="22">
                  <c:v>24.189255882739246</c:v>
                </c:pt>
                <c:pt idx="23">
                  <c:v>31.584665888685549</c:v>
                </c:pt>
                <c:pt idx="24">
                  <c:v>41.339745962155575</c:v>
                </c:pt>
                <c:pt idx="25">
                  <c:v>53.050915303594437</c:v>
                </c:pt>
                <c:pt idx="26">
                  <c:v>66.160907906727502</c:v>
                </c:pt>
                <c:pt idx="27">
                  <c:v>79.999999999999986</c:v>
                </c:pt>
                <c:pt idx="28">
                  <c:v>93.839092093272484</c:v>
                </c:pt>
                <c:pt idx="29">
                  <c:v>106.94908469640546</c:v>
                </c:pt>
                <c:pt idx="30">
                  <c:v>118.6602540378444</c:v>
                </c:pt>
                <c:pt idx="31">
                  <c:v>128.41533411131442</c:v>
                </c:pt>
                <c:pt idx="32">
                  <c:v>135.81074411726075</c:v>
                </c:pt>
                <c:pt idx="33">
                  <c:v>140.62177826491069</c:v>
                </c:pt>
                <c:pt idx="34">
                  <c:v>142.80943334401991</c:v>
                </c:pt>
                <c:pt idx="35">
                  <c:v>142.50866661398919</c:v>
                </c:pt>
                <c:pt idx="36">
                  <c:v>140</c:v>
                </c:pt>
              </c:numCache>
            </c:numRef>
          </c:xVal>
          <c:yVal>
            <c:numRef>
              <c:f>A7_Presiuni_conducta!$M$3:$M$39</c:f>
              <c:numCache>
                <c:formatCode>General</c:formatCode>
                <c:ptCount val="37"/>
                <c:pt idx="0">
                  <c:v>80</c:v>
                </c:pt>
                <c:pt idx="1">
                  <c:v>89.815816867874901</c:v>
                </c:pt>
                <c:pt idx="2">
                  <c:v>98.181653030729905</c:v>
                </c:pt>
                <c:pt idx="3">
                  <c:v>105</c:v>
                </c:pt>
                <c:pt idx="4">
                  <c:v>110.30373835786166</c:v>
                </c:pt>
                <c:pt idx="5">
                  <c:v>114.22618481046938</c:v>
                </c:pt>
                <c:pt idx="6">
                  <c:v>116.96152422706632</c:v>
                </c:pt>
                <c:pt idx="7">
                  <c:v>118.72111281596472</c:v>
                </c:pt>
                <c:pt idx="8">
                  <c:v>119.6915389728734</c:v>
                </c:pt>
                <c:pt idx="9">
                  <c:v>120</c:v>
                </c:pt>
                <c:pt idx="10">
                  <c:v>119.6915389728734</c:v>
                </c:pt>
                <c:pt idx="11">
                  <c:v>118.72111281596472</c:v>
                </c:pt>
                <c:pt idx="12">
                  <c:v>116.96152422706632</c:v>
                </c:pt>
                <c:pt idx="13">
                  <c:v>114.22618481046938</c:v>
                </c:pt>
                <c:pt idx="14">
                  <c:v>110.30373835786168</c:v>
                </c:pt>
                <c:pt idx="15">
                  <c:v>105</c:v>
                </c:pt>
                <c:pt idx="16">
                  <c:v>98.181653030729905</c:v>
                </c:pt>
                <c:pt idx="17">
                  <c:v>89.815816867874901</c:v>
                </c:pt>
                <c:pt idx="18">
                  <c:v>80</c:v>
                </c:pt>
                <c:pt idx="19">
                  <c:v>68.978035547843248</c:v>
                </c:pt>
                <c:pt idx="20">
                  <c:v>57.139235831649664</c:v>
                </c:pt>
                <c:pt idx="21">
                  <c:v>44.999999999999993</c:v>
                </c:pt>
                <c:pt idx="22">
                  <c:v>33.169225195476962</c:v>
                </c:pt>
                <c:pt idx="23">
                  <c:v>22.300851636192029</c:v>
                </c:pt>
                <c:pt idx="24">
                  <c:v>13.038475772933708</c:v>
                </c:pt>
                <c:pt idx="25">
                  <c:v>5.9579983216557437</c:v>
                </c:pt>
                <c:pt idx="26">
                  <c:v>1.5146086114084412</c:v>
                </c:pt>
                <c:pt idx="27">
                  <c:v>0</c:v>
                </c:pt>
                <c:pt idx="28">
                  <c:v>1.5146086114084127</c:v>
                </c:pt>
                <c:pt idx="29">
                  <c:v>5.9579983216557011</c:v>
                </c:pt>
                <c:pt idx="30">
                  <c:v>13.038475772933687</c:v>
                </c:pt>
                <c:pt idx="31">
                  <c:v>22.300851636192014</c:v>
                </c:pt>
                <c:pt idx="32">
                  <c:v>33.169225195476919</c:v>
                </c:pt>
                <c:pt idx="33">
                  <c:v>44.999999999999957</c:v>
                </c:pt>
                <c:pt idx="34">
                  <c:v>57.139235831649664</c:v>
                </c:pt>
                <c:pt idx="35">
                  <c:v>68.978035547843191</c:v>
                </c:pt>
                <c:pt idx="36">
                  <c:v>79.999999999999986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EC62-4606-9933-5B7907263CD4}"/>
            </c:ext>
          </c:extLst>
        </c:ser>
        <c:ser>
          <c:idx val="3"/>
          <c:order val="2"/>
          <c:tx>
            <c:strRef>
              <c:f>A7_Presiuni_conducta!$A$12</c:f>
              <c:strCache>
                <c:ptCount val="1"/>
                <c:pt idx="0">
                  <c:v>vector p la 0 grade</c:v>
                </c:pt>
              </c:strCache>
            </c:strRef>
          </c:tx>
          <c:spPr>
            <a:ln w="25400" cap="rnd">
              <a:solidFill>
                <a:srgbClr val="FF0000"/>
              </a:solidFill>
              <a:round/>
              <a:headEnd type="triangle"/>
            </a:ln>
            <a:effectLst/>
          </c:spPr>
          <c:marker>
            <c:symbol val="none"/>
          </c:marker>
          <c:xVal>
            <c:numRef>
              <c:f>A7_Presiuni_conducta!$B$12:$B$13</c:f>
              <c:numCache>
                <c:formatCode>General</c:formatCode>
                <c:ptCount val="2"/>
                <c:pt idx="0">
                  <c:v>100</c:v>
                </c:pt>
                <c:pt idx="1">
                  <c:v>140</c:v>
                </c:pt>
              </c:numCache>
            </c:numRef>
          </c:xVal>
          <c:yVal>
            <c:numRef>
              <c:f>A7_Presiuni_conducta!$C$12:$C$13</c:f>
              <c:numCache>
                <c:formatCode>General</c:formatCode>
                <c:ptCount val="2"/>
                <c:pt idx="0">
                  <c:v>80</c:v>
                </c:pt>
                <c:pt idx="1">
                  <c:v>80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EC62-4606-9933-5B7907263CD4}"/>
            </c:ext>
          </c:extLst>
        </c:ser>
        <c:ser>
          <c:idx val="4"/>
          <c:order val="3"/>
          <c:tx>
            <c:strRef>
              <c:f>A7_Presiuni_conducta!$A$22</c:f>
              <c:strCache>
                <c:ptCount val="1"/>
                <c:pt idx="0">
                  <c:v>vector p la 230 grade</c:v>
                </c:pt>
              </c:strCache>
            </c:strRef>
          </c:tx>
          <c:spPr>
            <a:ln w="25400" cap="rnd">
              <a:solidFill>
                <a:srgbClr val="FF0000"/>
              </a:solidFill>
              <a:round/>
              <a:headEnd type="triangle"/>
              <a:tailEnd type="none"/>
            </a:ln>
            <a:effectLst/>
          </c:spPr>
          <c:marker>
            <c:symbol val="none"/>
          </c:marker>
          <c:xVal>
            <c:numRef>
              <c:f>A7_Presiuni_conducta!$B$22:$B$23</c:f>
              <c:numCache>
                <c:formatCode>General</c:formatCode>
                <c:ptCount val="2"/>
                <c:pt idx="0">
                  <c:v>67.144247806269206</c:v>
                </c:pt>
                <c:pt idx="1">
                  <c:v>31.584665888685549</c:v>
                </c:pt>
              </c:numCache>
            </c:numRef>
          </c:xVal>
          <c:yVal>
            <c:numRef>
              <c:f>A7_Presiuni_conducta!$C$22:$C$23</c:f>
              <c:numCache>
                <c:formatCode>0.00</c:formatCode>
                <c:ptCount val="2"/>
                <c:pt idx="0">
                  <c:v>64.679111137620438</c:v>
                </c:pt>
                <c:pt idx="1">
                  <c:v>22.300851636192029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EC62-4606-9933-5B7907263CD4}"/>
            </c:ext>
          </c:extLst>
        </c:ser>
        <c:ser>
          <c:idx val="0"/>
          <c:order val="4"/>
          <c:tx>
            <c:v>conducta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A7_Presiuni_conducta!$H$3:$H$39</c:f>
              <c:numCache>
                <c:formatCode>General</c:formatCode>
                <c:ptCount val="37"/>
                <c:pt idx="0">
                  <c:v>100</c:v>
                </c:pt>
                <c:pt idx="1">
                  <c:v>99.696155060244166</c:v>
                </c:pt>
                <c:pt idx="2">
                  <c:v>98.793852415718163</c:v>
                </c:pt>
                <c:pt idx="3">
                  <c:v>97.320508075688778</c:v>
                </c:pt>
                <c:pt idx="4">
                  <c:v>95.320888862379562</c:v>
                </c:pt>
                <c:pt idx="5">
                  <c:v>92.85575219373078</c:v>
                </c:pt>
                <c:pt idx="6">
                  <c:v>90</c:v>
                </c:pt>
                <c:pt idx="7">
                  <c:v>86.840402866513372</c:v>
                </c:pt>
                <c:pt idx="8">
                  <c:v>83.472963553338602</c:v>
                </c:pt>
                <c:pt idx="9">
                  <c:v>80</c:v>
                </c:pt>
                <c:pt idx="10">
                  <c:v>76.527036446661398</c:v>
                </c:pt>
                <c:pt idx="11">
                  <c:v>73.159597133486628</c:v>
                </c:pt>
                <c:pt idx="12">
                  <c:v>70</c:v>
                </c:pt>
                <c:pt idx="13">
                  <c:v>67.14424780626922</c:v>
                </c:pt>
                <c:pt idx="14">
                  <c:v>64.679111137620438</c:v>
                </c:pt>
                <c:pt idx="15">
                  <c:v>62.679491924311222</c:v>
                </c:pt>
                <c:pt idx="16">
                  <c:v>61.206147584281837</c:v>
                </c:pt>
                <c:pt idx="17">
                  <c:v>60.303844939755841</c:v>
                </c:pt>
                <c:pt idx="18">
                  <c:v>60</c:v>
                </c:pt>
                <c:pt idx="19">
                  <c:v>60.303844939755841</c:v>
                </c:pt>
                <c:pt idx="20">
                  <c:v>61.20614758428183</c:v>
                </c:pt>
                <c:pt idx="21">
                  <c:v>62.679491924311229</c:v>
                </c:pt>
                <c:pt idx="22">
                  <c:v>64.679111137620438</c:v>
                </c:pt>
                <c:pt idx="23">
                  <c:v>67.144247806269206</c:v>
                </c:pt>
                <c:pt idx="24">
                  <c:v>69.999999999999986</c:v>
                </c:pt>
                <c:pt idx="25">
                  <c:v>73.159597133486614</c:v>
                </c:pt>
                <c:pt idx="26">
                  <c:v>76.527036446661398</c:v>
                </c:pt>
                <c:pt idx="27">
                  <c:v>80</c:v>
                </c:pt>
                <c:pt idx="28">
                  <c:v>83.472963553338602</c:v>
                </c:pt>
                <c:pt idx="29">
                  <c:v>86.840402866513358</c:v>
                </c:pt>
                <c:pt idx="30">
                  <c:v>90</c:v>
                </c:pt>
                <c:pt idx="31">
                  <c:v>92.85575219373078</c:v>
                </c:pt>
                <c:pt idx="32">
                  <c:v>95.320888862379562</c:v>
                </c:pt>
                <c:pt idx="33">
                  <c:v>97.320508075688764</c:v>
                </c:pt>
                <c:pt idx="34">
                  <c:v>98.793852415718163</c:v>
                </c:pt>
                <c:pt idx="35">
                  <c:v>99.696155060244166</c:v>
                </c:pt>
                <c:pt idx="36">
                  <c:v>100</c:v>
                </c:pt>
              </c:numCache>
            </c:numRef>
          </c:xVal>
          <c:yVal>
            <c:numRef>
              <c:f>A7_Presiuni_conducta!$I$3:$I$39</c:f>
              <c:numCache>
                <c:formatCode>General</c:formatCode>
                <c:ptCount val="37"/>
                <c:pt idx="0">
                  <c:v>80</c:v>
                </c:pt>
                <c:pt idx="1">
                  <c:v>83.472963553338602</c:v>
                </c:pt>
                <c:pt idx="2">
                  <c:v>86.840402866513372</c:v>
                </c:pt>
                <c:pt idx="3">
                  <c:v>90</c:v>
                </c:pt>
                <c:pt idx="4">
                  <c:v>92.85575219373078</c:v>
                </c:pt>
                <c:pt idx="5">
                  <c:v>95.320888862379562</c:v>
                </c:pt>
                <c:pt idx="6">
                  <c:v>97.320508075688764</c:v>
                </c:pt>
                <c:pt idx="7">
                  <c:v>98.793852415718163</c:v>
                </c:pt>
                <c:pt idx="8">
                  <c:v>99.696155060244166</c:v>
                </c:pt>
                <c:pt idx="9">
                  <c:v>100</c:v>
                </c:pt>
                <c:pt idx="10">
                  <c:v>99.696155060244166</c:v>
                </c:pt>
                <c:pt idx="11">
                  <c:v>98.793852415718163</c:v>
                </c:pt>
                <c:pt idx="12">
                  <c:v>97.320508075688778</c:v>
                </c:pt>
                <c:pt idx="13">
                  <c:v>95.320888862379562</c:v>
                </c:pt>
                <c:pt idx="14">
                  <c:v>92.855752193730794</c:v>
                </c:pt>
                <c:pt idx="15">
                  <c:v>90</c:v>
                </c:pt>
                <c:pt idx="16">
                  <c:v>86.840402866513372</c:v>
                </c:pt>
                <c:pt idx="17">
                  <c:v>83.472963553338602</c:v>
                </c:pt>
                <c:pt idx="18">
                  <c:v>80</c:v>
                </c:pt>
                <c:pt idx="19">
                  <c:v>76.527036446661384</c:v>
                </c:pt>
                <c:pt idx="20">
                  <c:v>73.159597133486628</c:v>
                </c:pt>
                <c:pt idx="21">
                  <c:v>70</c:v>
                </c:pt>
                <c:pt idx="22">
                  <c:v>67.14424780626922</c:v>
                </c:pt>
                <c:pt idx="23">
                  <c:v>64.679111137620438</c:v>
                </c:pt>
                <c:pt idx="24">
                  <c:v>62.679491924311236</c:v>
                </c:pt>
                <c:pt idx="25">
                  <c:v>61.206147584281837</c:v>
                </c:pt>
                <c:pt idx="26">
                  <c:v>60.303844939755841</c:v>
                </c:pt>
                <c:pt idx="27">
                  <c:v>60</c:v>
                </c:pt>
                <c:pt idx="28">
                  <c:v>60.303844939755834</c:v>
                </c:pt>
                <c:pt idx="29">
                  <c:v>61.20614758428183</c:v>
                </c:pt>
                <c:pt idx="30">
                  <c:v>62.679491924311229</c:v>
                </c:pt>
                <c:pt idx="31">
                  <c:v>64.679111137620438</c:v>
                </c:pt>
                <c:pt idx="32">
                  <c:v>67.144247806269206</c:v>
                </c:pt>
                <c:pt idx="33">
                  <c:v>69.999999999999986</c:v>
                </c:pt>
                <c:pt idx="34">
                  <c:v>73.159597133486628</c:v>
                </c:pt>
                <c:pt idx="35">
                  <c:v>76.52703644666137</c:v>
                </c:pt>
                <c:pt idx="36">
                  <c:v>80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A7_Presiuni_conducta!$A$16</c:f>
              <c:strCache>
                <c:ptCount val="1"/>
                <c:pt idx="0">
                  <c:v>vector p la 90 grade</c:v>
                </c:pt>
              </c:strCache>
            </c:strRef>
          </c:tx>
          <c:spPr>
            <a:ln w="25400">
              <a:solidFill>
                <a:srgbClr val="FF0000"/>
              </a:solidFill>
              <a:headEnd type="triangle"/>
            </a:ln>
          </c:spPr>
          <c:marker>
            <c:symbol val="none"/>
          </c:marker>
          <c:xVal>
            <c:numRef>
              <c:f>A7_Presiuni_conducta!$B$16:$B$17</c:f>
              <c:numCache>
                <c:formatCode>General</c:formatCode>
                <c:ptCount val="2"/>
                <c:pt idx="0">
                  <c:v>80</c:v>
                </c:pt>
                <c:pt idx="1">
                  <c:v>80</c:v>
                </c:pt>
              </c:numCache>
            </c:numRef>
          </c:xVal>
          <c:yVal>
            <c:numRef>
              <c:f>A7_Presiuni_conducta!$C$16:$C$17</c:f>
              <c:numCache>
                <c:formatCode>General</c:formatCode>
                <c:ptCount val="2"/>
                <c:pt idx="0">
                  <c:v>100</c:v>
                </c:pt>
                <c:pt idx="1">
                  <c:v>120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A7_Presiuni_conducta!$A$20</c:f>
              <c:strCache>
                <c:ptCount val="1"/>
                <c:pt idx="0">
                  <c:v>vector p la 180 grade</c:v>
                </c:pt>
              </c:strCache>
            </c:strRef>
          </c:tx>
          <c:spPr>
            <a:ln w="25400">
              <a:solidFill>
                <a:srgbClr val="FF0000"/>
              </a:solidFill>
              <a:headEnd type="triangle"/>
            </a:ln>
          </c:spPr>
          <c:marker>
            <c:symbol val="none"/>
          </c:marker>
          <c:xVal>
            <c:numRef>
              <c:f>A7_Presiuni_conducta!$B$20:$B$21</c:f>
              <c:numCache>
                <c:formatCode>General</c:formatCode>
                <c:ptCount val="2"/>
                <c:pt idx="0">
                  <c:v>60</c:v>
                </c:pt>
                <c:pt idx="1">
                  <c:v>20</c:v>
                </c:pt>
              </c:numCache>
            </c:numRef>
          </c:xVal>
          <c:yVal>
            <c:numRef>
              <c:f>A7_Presiuni_conducta!$C$20:$C$21</c:f>
              <c:numCache>
                <c:formatCode>General</c:formatCode>
                <c:ptCount val="2"/>
                <c:pt idx="0">
                  <c:v>80</c:v>
                </c:pt>
                <c:pt idx="1">
                  <c:v>80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A7_Presiuni_conducta!$A$24</c:f>
              <c:strCache>
                <c:ptCount val="1"/>
                <c:pt idx="0">
                  <c:v>vector p la 270 grade</c:v>
                </c:pt>
              </c:strCache>
            </c:strRef>
          </c:tx>
          <c:spPr>
            <a:ln w="25400">
              <a:solidFill>
                <a:srgbClr val="FF0000"/>
              </a:solidFill>
              <a:headEnd type="triangle"/>
            </a:ln>
          </c:spPr>
          <c:marker>
            <c:symbol val="none"/>
          </c:marker>
          <c:xVal>
            <c:numRef>
              <c:f>A7_Presiuni_conducta!$B$24:$B$25</c:f>
              <c:numCache>
                <c:formatCode>General</c:formatCode>
                <c:ptCount val="2"/>
                <c:pt idx="0">
                  <c:v>80</c:v>
                </c:pt>
                <c:pt idx="1">
                  <c:v>80</c:v>
                </c:pt>
              </c:numCache>
            </c:numRef>
          </c:xVal>
          <c:yVal>
            <c:numRef>
              <c:f>A7_Presiuni_conducta!$C$24:$C$25</c:f>
              <c:numCache>
                <c:formatCode>General</c:formatCode>
                <c:ptCount val="2"/>
                <c:pt idx="0">
                  <c:v>60</c:v>
                </c:pt>
                <c:pt idx="1">
                  <c:v>0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A7_Presiuni_conducta!$A$24</c:f>
              <c:strCache>
                <c:ptCount val="1"/>
                <c:pt idx="0">
                  <c:v>vector p la 270 grade</c:v>
                </c:pt>
              </c:strCache>
            </c:strRef>
          </c:tx>
          <c:marker>
            <c:symbol val="none"/>
          </c:marker>
          <c:xVal>
            <c:numRef>
              <c:f>A7_Presiuni_conducta!$B$24:$B$25</c:f>
              <c:numCache>
                <c:formatCode>General</c:formatCode>
                <c:ptCount val="2"/>
                <c:pt idx="0">
                  <c:v>80</c:v>
                </c:pt>
                <c:pt idx="1">
                  <c:v>80</c:v>
                </c:pt>
              </c:numCache>
            </c:numRef>
          </c:xVal>
          <c:yVal>
            <c:numRef>
              <c:f>A7_Presiuni_conducta!$C$24:$C$25</c:f>
              <c:numCache>
                <c:formatCode>General</c:formatCode>
                <c:ptCount val="2"/>
                <c:pt idx="0">
                  <c:v>60</c:v>
                </c:pt>
                <c:pt idx="1">
                  <c:v>0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A7_Presiuni_conducta!$A$26</c:f>
              <c:strCache>
                <c:ptCount val="1"/>
                <c:pt idx="0">
                  <c:v>vector p la 310 grade</c:v>
                </c:pt>
              </c:strCache>
            </c:strRef>
          </c:tx>
          <c:spPr>
            <a:ln w="25400">
              <a:solidFill>
                <a:srgbClr val="FF0000"/>
              </a:solidFill>
              <a:headEnd type="triangle"/>
            </a:ln>
          </c:spPr>
          <c:marker>
            <c:symbol val="none"/>
          </c:marker>
          <c:xVal>
            <c:numRef>
              <c:f>A7_Presiuni_conducta!$B$26:$B$27</c:f>
              <c:numCache>
                <c:formatCode>General</c:formatCode>
                <c:ptCount val="2"/>
                <c:pt idx="0">
                  <c:v>92.85575219373078</c:v>
                </c:pt>
                <c:pt idx="1">
                  <c:v>128.41533411131442</c:v>
                </c:pt>
              </c:numCache>
            </c:numRef>
          </c:xVal>
          <c:yVal>
            <c:numRef>
              <c:f>A7_Presiuni_conducta!$C$26:$C$27</c:f>
              <c:numCache>
                <c:formatCode>General</c:formatCode>
                <c:ptCount val="2"/>
                <c:pt idx="0" formatCode="0.00">
                  <c:v>64.679111137620438</c:v>
                </c:pt>
                <c:pt idx="1">
                  <c:v>22.300851636192014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A7_Presiuni_conducta!$A$14</c:f>
              <c:strCache>
                <c:ptCount val="1"/>
                <c:pt idx="0">
                  <c:v>vector p la 40 grade</c:v>
                </c:pt>
              </c:strCache>
            </c:strRef>
          </c:tx>
          <c:spPr>
            <a:ln w="25400">
              <a:solidFill>
                <a:srgbClr val="FF0000"/>
              </a:solidFill>
              <a:headEnd type="triangle"/>
            </a:ln>
          </c:spPr>
          <c:marker>
            <c:symbol val="none"/>
          </c:marker>
          <c:xVal>
            <c:numRef>
              <c:f>A7_Presiuni_conducta!$B$14:$B$15</c:f>
              <c:numCache>
                <c:formatCode>General</c:formatCode>
                <c:ptCount val="2"/>
                <c:pt idx="0">
                  <c:v>95.320888862379562</c:v>
                </c:pt>
                <c:pt idx="1">
                  <c:v>116.11458905701662</c:v>
                </c:pt>
              </c:numCache>
            </c:numRef>
          </c:xVal>
          <c:yVal>
            <c:numRef>
              <c:f>A7_Presiuni_conducta!$C$14:$C$15</c:f>
              <c:numCache>
                <c:formatCode>0.00</c:formatCode>
                <c:ptCount val="2"/>
                <c:pt idx="0">
                  <c:v>92.85575219373078</c:v>
                </c:pt>
                <c:pt idx="1">
                  <c:v>110.30373835786166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A7_Presiuni_conducta!$A$18</c:f>
              <c:strCache>
                <c:ptCount val="1"/>
                <c:pt idx="0">
                  <c:v>vector p la 140 grade</c:v>
                </c:pt>
              </c:strCache>
            </c:strRef>
          </c:tx>
          <c:spPr>
            <a:ln w="25400">
              <a:solidFill>
                <a:srgbClr val="FF0000"/>
              </a:solidFill>
              <a:headEnd type="triangle"/>
            </a:ln>
          </c:spPr>
          <c:marker>
            <c:symbol val="none"/>
          </c:marker>
          <c:xVal>
            <c:numRef>
              <c:f>A7_Presiuni_conducta!$B$18:$B$19</c:f>
              <c:numCache>
                <c:formatCode>General</c:formatCode>
                <c:ptCount val="2"/>
                <c:pt idx="0">
                  <c:v>64.679111137620438</c:v>
                </c:pt>
                <c:pt idx="1">
                  <c:v>43.885410942983412</c:v>
                </c:pt>
              </c:numCache>
            </c:numRef>
          </c:xVal>
          <c:yVal>
            <c:numRef>
              <c:f>A7_Presiuni_conducta!$C$18:$C$19</c:f>
              <c:numCache>
                <c:formatCode>0.00</c:formatCode>
                <c:ptCount val="2"/>
                <c:pt idx="0">
                  <c:v>92.855752193730794</c:v>
                </c:pt>
                <c:pt idx="1">
                  <c:v>110.30373835786168</c:v>
                </c:pt>
              </c:numCache>
            </c:numRef>
          </c:yVal>
          <c:smooth val="1"/>
        </c:ser>
        <c:axId val="106774912"/>
        <c:axId val="106776448"/>
      </c:scatterChart>
      <c:valAx>
        <c:axId val="106774912"/>
        <c:scaling>
          <c:orientation val="minMax"/>
          <c:max val="180"/>
        </c:scaling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776448"/>
        <c:crosses val="autoZero"/>
        <c:crossBetween val="midCat"/>
      </c:valAx>
      <c:valAx>
        <c:axId val="10677644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774912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4538</xdr:colOff>
      <xdr:row>4</xdr:row>
      <xdr:rowOff>90711</xdr:rowOff>
    </xdr:from>
    <xdr:to>
      <xdr:col>11</xdr:col>
      <xdr:colOff>18144</xdr:colOff>
      <xdr:row>19</xdr:row>
      <xdr:rowOff>156025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1D7E3A5F-C598-4C54-86C6-7B5F364792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="140" zoomScaleNormal="140" workbookViewId="0">
      <selection activeCell="F1" sqref="F1"/>
    </sheetView>
  </sheetViews>
  <sheetFormatPr defaultRowHeight="15"/>
  <cols>
    <col min="1" max="1" width="25" customWidth="1"/>
    <col min="2" max="2" width="6.7109375" customWidth="1"/>
    <col min="3" max="3" width="7" customWidth="1"/>
    <col min="4" max="4" width="6.42578125" customWidth="1"/>
    <col min="5" max="5" width="1.85546875" customWidth="1"/>
    <col min="6" max="6" width="13.7109375" customWidth="1"/>
    <col min="7" max="7" width="8.5703125" customWidth="1"/>
    <col min="8" max="8" width="7.42578125" customWidth="1"/>
    <col min="9" max="9" width="7" customWidth="1"/>
    <col min="10" max="10" width="9.85546875" customWidth="1"/>
    <col min="11" max="11" width="9.7109375" customWidth="1"/>
  </cols>
  <sheetData>
    <row r="1" spans="1:13">
      <c r="A1" s="4" t="s">
        <v>25</v>
      </c>
    </row>
    <row r="2" spans="1:13" ht="45">
      <c r="A2" s="1" t="s">
        <v>0</v>
      </c>
      <c r="B2" s="1" t="s">
        <v>1</v>
      </c>
      <c r="C2" s="1">
        <v>120</v>
      </c>
      <c r="D2" s="1" t="s">
        <v>2</v>
      </c>
      <c r="F2" s="8" t="s">
        <v>33</v>
      </c>
      <c r="G2" s="9" t="s">
        <v>14</v>
      </c>
      <c r="H2" s="9" t="s">
        <v>15</v>
      </c>
      <c r="I2" s="9" t="s">
        <v>16</v>
      </c>
      <c r="J2" s="9" t="s">
        <v>20</v>
      </c>
      <c r="K2" s="9" t="s">
        <v>21</v>
      </c>
      <c r="L2" s="9" t="s">
        <v>22</v>
      </c>
      <c r="M2" s="9" t="s">
        <v>23</v>
      </c>
    </row>
    <row r="3" spans="1:13">
      <c r="A3" s="1" t="s">
        <v>3</v>
      </c>
      <c r="B3" s="1" t="s">
        <v>4</v>
      </c>
      <c r="C3" s="2">
        <v>20</v>
      </c>
      <c r="D3" s="1" t="s">
        <v>2</v>
      </c>
      <c r="F3" s="1">
        <v>0</v>
      </c>
      <c r="G3" s="1">
        <f>F3*PI()/180</f>
        <v>0</v>
      </c>
      <c r="H3" s="1">
        <f>$C$4+$C$3*COS(G3)</f>
        <v>100</v>
      </c>
      <c r="I3" s="1">
        <f>$C$5+$C$3*SIN(G3)</f>
        <v>80</v>
      </c>
      <c r="J3" s="1">
        <f>$C$6*$C$7*($C$2-I3)</f>
        <v>392400</v>
      </c>
      <c r="K3" s="1">
        <f>J3/($C$6*$C$7)</f>
        <v>40</v>
      </c>
      <c r="L3" s="1">
        <f>H3+K3*COS(G3)</f>
        <v>140</v>
      </c>
      <c r="M3" s="1">
        <f>I3+K3*SIN(G3)</f>
        <v>80</v>
      </c>
    </row>
    <row r="4" spans="1:13" ht="30">
      <c r="A4" s="6" t="s">
        <v>5</v>
      </c>
      <c r="B4" s="1" t="s">
        <v>6</v>
      </c>
      <c r="C4" s="1">
        <v>80</v>
      </c>
      <c r="D4" s="1" t="s">
        <v>2</v>
      </c>
      <c r="F4" s="1">
        <v>10</v>
      </c>
      <c r="G4" s="1">
        <f t="shared" ref="G4:G39" si="0">F4*PI()/180</f>
        <v>0.17453292519943295</v>
      </c>
      <c r="H4" s="1">
        <f t="shared" ref="H4:H39" si="1">$C$4+$C$3*COS(G4)</f>
        <v>99.696155060244166</v>
      </c>
      <c r="I4" s="1">
        <f t="shared" ref="I4:I39" si="2">$C$5+$C$3*SIN(G4)</f>
        <v>83.472963553338602</v>
      </c>
      <c r="J4" s="1">
        <f t="shared" ref="J4:J39" si="3">$C$6*$C$7*($C$2-I4)</f>
        <v>358330.22754174832</v>
      </c>
      <c r="K4" s="1">
        <f t="shared" ref="K4:K39" si="4">J4/($C$6*$C$7)</f>
        <v>36.527036446661398</v>
      </c>
      <c r="L4" s="1">
        <f t="shared" ref="L4:L39" si="5">H4+K4*COS(G4)</f>
        <v>135.66826374747581</v>
      </c>
      <c r="M4" s="1">
        <f t="shared" ref="M4:M39" si="6">I4+K4*SIN(G4)</f>
        <v>89.815816867874901</v>
      </c>
    </row>
    <row r="5" spans="1:13" ht="45">
      <c r="A5" s="6" t="s">
        <v>7</v>
      </c>
      <c r="B5" s="1" t="s">
        <v>8</v>
      </c>
      <c r="C5" s="1">
        <v>80</v>
      </c>
      <c r="D5" s="1" t="s">
        <v>2</v>
      </c>
      <c r="F5" s="1">
        <v>20</v>
      </c>
      <c r="G5" s="1">
        <f t="shared" si="0"/>
        <v>0.3490658503988659</v>
      </c>
      <c r="H5" s="1">
        <f t="shared" si="1"/>
        <v>98.793852415718163</v>
      </c>
      <c r="I5" s="1">
        <f t="shared" si="2"/>
        <v>86.840402866513372</v>
      </c>
      <c r="J5" s="1">
        <f t="shared" si="3"/>
        <v>325295.64787950384</v>
      </c>
      <c r="K5" s="1">
        <f t="shared" si="4"/>
        <v>33.159597133486628</v>
      </c>
      <c r="L5" s="1">
        <f t="shared" si="5"/>
        <v>129.9536811502891</v>
      </c>
      <c r="M5" s="1">
        <f t="shared" si="6"/>
        <v>98.181653030729905</v>
      </c>
    </row>
    <row r="6" spans="1:13">
      <c r="A6" s="1" t="s">
        <v>9</v>
      </c>
      <c r="B6" s="7" t="s">
        <v>4</v>
      </c>
      <c r="C6" s="1">
        <v>1000</v>
      </c>
      <c r="D6" s="1" t="s">
        <v>10</v>
      </c>
      <c r="F6" s="1">
        <v>30</v>
      </c>
      <c r="G6" s="1">
        <f t="shared" si="0"/>
        <v>0.52359877559829882</v>
      </c>
      <c r="H6" s="1">
        <f t="shared" si="1"/>
        <v>97.320508075688778</v>
      </c>
      <c r="I6" s="1">
        <f t="shared" si="2"/>
        <v>90</v>
      </c>
      <c r="J6" s="1">
        <f t="shared" si="3"/>
        <v>294300</v>
      </c>
      <c r="K6" s="1">
        <f t="shared" si="4"/>
        <v>30</v>
      </c>
      <c r="L6" s="1">
        <f t="shared" si="5"/>
        <v>123.30127018922194</v>
      </c>
      <c r="M6" s="1">
        <f t="shared" si="6"/>
        <v>105</v>
      </c>
    </row>
    <row r="7" spans="1:13">
      <c r="A7" s="1" t="s">
        <v>11</v>
      </c>
      <c r="B7" s="1" t="s">
        <v>12</v>
      </c>
      <c r="C7" s="1">
        <v>9.81</v>
      </c>
      <c r="D7" s="1" t="s">
        <v>13</v>
      </c>
      <c r="F7" s="1">
        <v>40</v>
      </c>
      <c r="G7" s="1">
        <f t="shared" si="0"/>
        <v>0.69813170079773179</v>
      </c>
      <c r="H7" s="1">
        <f t="shared" si="1"/>
        <v>95.320888862379562</v>
      </c>
      <c r="I7" s="1">
        <f t="shared" si="2"/>
        <v>92.85575219373078</v>
      </c>
      <c r="J7" s="1">
        <f t="shared" si="3"/>
        <v>266285.07097950106</v>
      </c>
      <c r="K7" s="1">
        <f t="shared" si="4"/>
        <v>27.14424780626922</v>
      </c>
      <c r="L7" s="1">
        <f t="shared" si="5"/>
        <v>116.11458905701662</v>
      </c>
      <c r="M7" s="1">
        <f t="shared" si="6"/>
        <v>110.30373835786166</v>
      </c>
    </row>
    <row r="8" spans="1:13">
      <c r="F8" s="1">
        <v>50</v>
      </c>
      <c r="G8" s="1">
        <f t="shared" si="0"/>
        <v>0.87266462599716477</v>
      </c>
      <c r="H8" s="1">
        <f t="shared" si="1"/>
        <v>92.85575219373078</v>
      </c>
      <c r="I8" s="1">
        <f t="shared" si="2"/>
        <v>95.320888862379562</v>
      </c>
      <c r="J8" s="1">
        <f t="shared" si="3"/>
        <v>242102.08026005651</v>
      </c>
      <c r="K8" s="1">
        <f t="shared" si="4"/>
        <v>24.679111137620438</v>
      </c>
      <c r="L8" s="1">
        <f t="shared" si="5"/>
        <v>108.71917905107027</v>
      </c>
      <c r="M8" s="1">
        <f t="shared" si="6"/>
        <v>114.22618481046938</v>
      </c>
    </row>
    <row r="9" spans="1:13">
      <c r="A9" s="3" t="s">
        <v>17</v>
      </c>
      <c r="B9" s="3" t="s">
        <v>19</v>
      </c>
      <c r="C9" s="3" t="s">
        <v>18</v>
      </c>
      <c r="F9" s="1">
        <v>60</v>
      </c>
      <c r="G9" s="1">
        <f t="shared" si="0"/>
        <v>1.0471975511965976</v>
      </c>
      <c r="H9" s="1">
        <f t="shared" si="1"/>
        <v>90</v>
      </c>
      <c r="I9" s="1">
        <f t="shared" si="2"/>
        <v>97.320508075688764</v>
      </c>
      <c r="J9" s="1">
        <f t="shared" si="3"/>
        <v>222485.81577749323</v>
      </c>
      <c r="K9" s="1">
        <f t="shared" si="4"/>
        <v>22.679491924311236</v>
      </c>
      <c r="L9" s="1">
        <f t="shared" si="5"/>
        <v>101.33974596215562</v>
      </c>
      <c r="M9" s="1">
        <f t="shared" si="6"/>
        <v>116.96152422706632</v>
      </c>
    </row>
    <row r="10" spans="1:13">
      <c r="A10" s="11" t="s">
        <v>1</v>
      </c>
      <c r="B10" s="1">
        <v>0</v>
      </c>
      <c r="C10" s="1">
        <f>C2</f>
        <v>120</v>
      </c>
      <c r="F10" s="1">
        <v>70</v>
      </c>
      <c r="G10" s="1">
        <f t="shared" si="0"/>
        <v>1.2217304763960306</v>
      </c>
      <c r="H10" s="1">
        <f t="shared" si="1"/>
        <v>86.840402866513372</v>
      </c>
      <c r="I10" s="1">
        <f t="shared" si="2"/>
        <v>98.793852415718163</v>
      </c>
      <c r="J10" s="1">
        <f t="shared" si="3"/>
        <v>208032.30780180483</v>
      </c>
      <c r="K10" s="1">
        <f t="shared" si="4"/>
        <v>21.206147584281837</v>
      </c>
      <c r="L10" s="1">
        <f t="shared" si="5"/>
        <v>94.093332502674727</v>
      </c>
      <c r="M10" s="1">
        <f t="shared" si="6"/>
        <v>118.72111281596472</v>
      </c>
    </row>
    <row r="11" spans="1:13">
      <c r="A11" s="12"/>
      <c r="B11" s="1">
        <v>180</v>
      </c>
      <c r="C11" s="1">
        <f>C10</f>
        <v>120</v>
      </c>
      <c r="F11" s="1">
        <v>80</v>
      </c>
      <c r="G11" s="1">
        <f t="shared" si="0"/>
        <v>1.3962634015954636</v>
      </c>
      <c r="H11" s="1">
        <f t="shared" si="1"/>
        <v>83.472963553338602</v>
      </c>
      <c r="I11" s="1">
        <f t="shared" si="2"/>
        <v>99.696155060244166</v>
      </c>
      <c r="J11" s="1">
        <f t="shared" si="3"/>
        <v>199180.71885900473</v>
      </c>
      <c r="K11" s="1">
        <f t="shared" si="4"/>
        <v>20.303844939755834</v>
      </c>
      <c r="L11" s="1">
        <f t="shared" si="5"/>
        <v>86.998689226759126</v>
      </c>
      <c r="M11" s="1">
        <f t="shared" si="6"/>
        <v>119.6915389728734</v>
      </c>
    </row>
    <row r="12" spans="1:13">
      <c r="A12" s="11" t="s">
        <v>24</v>
      </c>
      <c r="B12" s="1">
        <f>H3</f>
        <v>100</v>
      </c>
      <c r="C12" s="1">
        <f>I3</f>
        <v>80</v>
      </c>
      <c r="F12" s="1">
        <v>90</v>
      </c>
      <c r="G12" s="1">
        <f t="shared" si="0"/>
        <v>1.5707963267948966</v>
      </c>
      <c r="H12" s="1">
        <f t="shared" si="1"/>
        <v>80</v>
      </c>
      <c r="I12" s="1">
        <f t="shared" si="2"/>
        <v>100</v>
      </c>
      <c r="J12" s="1">
        <f t="shared" si="3"/>
        <v>196200</v>
      </c>
      <c r="K12" s="1">
        <f t="shared" si="4"/>
        <v>20</v>
      </c>
      <c r="L12" s="1">
        <f t="shared" si="5"/>
        <v>80</v>
      </c>
      <c r="M12" s="1">
        <f t="shared" si="6"/>
        <v>120</v>
      </c>
    </row>
    <row r="13" spans="1:13">
      <c r="A13" s="12"/>
      <c r="B13" s="1">
        <f>L3</f>
        <v>140</v>
      </c>
      <c r="C13" s="1">
        <f>C12</f>
        <v>80</v>
      </c>
      <c r="F13" s="1">
        <v>100</v>
      </c>
      <c r="G13" s="1">
        <f t="shared" si="0"/>
        <v>1.7453292519943295</v>
      </c>
      <c r="H13" s="1">
        <f t="shared" si="1"/>
        <v>76.527036446661398</v>
      </c>
      <c r="I13" s="1">
        <f t="shared" si="2"/>
        <v>99.696155060244166</v>
      </c>
      <c r="J13" s="1">
        <f t="shared" si="3"/>
        <v>199180.71885900473</v>
      </c>
      <c r="K13" s="1">
        <f t="shared" si="4"/>
        <v>20.303844939755834</v>
      </c>
      <c r="L13" s="1">
        <f t="shared" si="5"/>
        <v>73.001310773240874</v>
      </c>
      <c r="M13" s="1">
        <f t="shared" si="6"/>
        <v>119.6915389728734</v>
      </c>
    </row>
    <row r="14" spans="1:13">
      <c r="A14" s="11" t="s">
        <v>31</v>
      </c>
      <c r="B14" s="1">
        <f>H7</f>
        <v>95.320888862379562</v>
      </c>
      <c r="C14" s="5">
        <f>I7</f>
        <v>92.85575219373078</v>
      </c>
      <c r="F14" s="1">
        <v>110</v>
      </c>
      <c r="G14" s="1">
        <f t="shared" si="0"/>
        <v>1.9198621771937625</v>
      </c>
      <c r="H14" s="1">
        <f t="shared" si="1"/>
        <v>73.159597133486628</v>
      </c>
      <c r="I14" s="1">
        <f t="shared" si="2"/>
        <v>98.793852415718163</v>
      </c>
      <c r="J14" s="1">
        <f t="shared" si="3"/>
        <v>208032.30780180483</v>
      </c>
      <c r="K14" s="1">
        <f t="shared" si="4"/>
        <v>21.206147584281837</v>
      </c>
      <c r="L14" s="1">
        <f t="shared" si="5"/>
        <v>65.906667497325273</v>
      </c>
      <c r="M14" s="1">
        <f t="shared" si="6"/>
        <v>118.72111281596472</v>
      </c>
    </row>
    <row r="15" spans="1:13">
      <c r="A15" s="12"/>
      <c r="B15" s="1">
        <f>L7</f>
        <v>116.11458905701662</v>
      </c>
      <c r="C15" s="5">
        <f>M7</f>
        <v>110.30373835786166</v>
      </c>
      <c r="F15" s="1">
        <v>120</v>
      </c>
      <c r="G15" s="1">
        <f t="shared" si="0"/>
        <v>2.0943951023931953</v>
      </c>
      <c r="H15" s="1">
        <f t="shared" si="1"/>
        <v>70</v>
      </c>
      <c r="I15" s="1">
        <f t="shared" si="2"/>
        <v>97.320508075688778</v>
      </c>
      <c r="J15" s="1">
        <f t="shared" si="3"/>
        <v>222485.81577749309</v>
      </c>
      <c r="K15" s="1">
        <f t="shared" si="4"/>
        <v>22.679491924311222</v>
      </c>
      <c r="L15" s="1">
        <f t="shared" si="5"/>
        <v>58.660254037844396</v>
      </c>
      <c r="M15" s="1">
        <f t="shared" si="6"/>
        <v>116.96152422706632</v>
      </c>
    </row>
    <row r="16" spans="1:13">
      <c r="A16" s="11" t="s">
        <v>26</v>
      </c>
      <c r="B16" s="1">
        <f>H12</f>
        <v>80</v>
      </c>
      <c r="C16" s="1">
        <f>I12</f>
        <v>100</v>
      </c>
      <c r="F16" s="1">
        <v>130</v>
      </c>
      <c r="G16" s="1">
        <f t="shared" si="0"/>
        <v>2.2689280275926285</v>
      </c>
      <c r="H16" s="1">
        <f t="shared" si="1"/>
        <v>67.14424780626922</v>
      </c>
      <c r="I16" s="1">
        <f t="shared" si="2"/>
        <v>95.320888862379562</v>
      </c>
      <c r="J16" s="1">
        <f t="shared" si="3"/>
        <v>242102.08026005651</v>
      </c>
      <c r="K16" s="1">
        <f t="shared" si="4"/>
        <v>24.679111137620438</v>
      </c>
      <c r="L16" s="1">
        <f t="shared" si="5"/>
        <v>51.28082094892973</v>
      </c>
      <c r="M16" s="1">
        <f t="shared" si="6"/>
        <v>114.22618481046938</v>
      </c>
    </row>
    <row r="17" spans="1:13">
      <c r="A17" s="12"/>
      <c r="B17" s="1">
        <f>B16</f>
        <v>80</v>
      </c>
      <c r="C17" s="1">
        <f>M12</f>
        <v>120</v>
      </c>
      <c r="F17" s="1">
        <v>140</v>
      </c>
      <c r="G17" s="1">
        <f t="shared" si="0"/>
        <v>2.4434609527920612</v>
      </c>
      <c r="H17" s="1">
        <f t="shared" si="1"/>
        <v>64.679111137620438</v>
      </c>
      <c r="I17" s="1">
        <f t="shared" si="2"/>
        <v>92.855752193730794</v>
      </c>
      <c r="J17" s="1">
        <f t="shared" si="3"/>
        <v>266285.07097950089</v>
      </c>
      <c r="K17" s="1">
        <f t="shared" si="4"/>
        <v>27.144247806269203</v>
      </c>
      <c r="L17" s="1">
        <f t="shared" si="5"/>
        <v>43.885410942983412</v>
      </c>
      <c r="M17" s="1">
        <f t="shared" si="6"/>
        <v>110.30373835786168</v>
      </c>
    </row>
    <row r="18" spans="1:13">
      <c r="A18" s="11" t="s">
        <v>32</v>
      </c>
      <c r="B18" s="1">
        <f>H17</f>
        <v>64.679111137620438</v>
      </c>
      <c r="C18" s="5">
        <f>I17</f>
        <v>92.855752193730794</v>
      </c>
      <c r="F18" s="1">
        <v>150</v>
      </c>
      <c r="G18" s="1">
        <f t="shared" si="0"/>
        <v>2.6179938779914944</v>
      </c>
      <c r="H18" s="1">
        <f t="shared" si="1"/>
        <v>62.679491924311222</v>
      </c>
      <c r="I18" s="1">
        <f t="shared" si="2"/>
        <v>90</v>
      </c>
      <c r="J18" s="1">
        <f t="shared" si="3"/>
        <v>294300</v>
      </c>
      <c r="K18" s="1">
        <f t="shared" si="4"/>
        <v>30</v>
      </c>
      <c r="L18" s="1">
        <f t="shared" si="5"/>
        <v>36.698729810778062</v>
      </c>
      <c r="M18" s="1">
        <f t="shared" si="6"/>
        <v>105</v>
      </c>
    </row>
    <row r="19" spans="1:13">
      <c r="A19" s="12"/>
      <c r="B19" s="1">
        <f>L17</f>
        <v>43.885410942983412</v>
      </c>
      <c r="C19" s="5">
        <f>M17</f>
        <v>110.30373835786168</v>
      </c>
      <c r="F19" s="1">
        <v>160</v>
      </c>
      <c r="G19" s="1">
        <f t="shared" si="0"/>
        <v>2.7925268031909272</v>
      </c>
      <c r="H19" s="1">
        <f t="shared" si="1"/>
        <v>61.206147584281837</v>
      </c>
      <c r="I19" s="1">
        <f t="shared" si="2"/>
        <v>86.840402866513372</v>
      </c>
      <c r="J19" s="1">
        <f t="shared" si="3"/>
        <v>325295.64787950384</v>
      </c>
      <c r="K19" s="1">
        <f t="shared" si="4"/>
        <v>33.159597133486628</v>
      </c>
      <c r="L19" s="1">
        <f t="shared" si="5"/>
        <v>30.046318849710893</v>
      </c>
      <c r="M19" s="1">
        <f t="shared" si="6"/>
        <v>98.181653030729905</v>
      </c>
    </row>
    <row r="20" spans="1:13">
      <c r="A20" s="11" t="s">
        <v>27</v>
      </c>
      <c r="B20" s="1">
        <f>H21</f>
        <v>60</v>
      </c>
      <c r="C20" s="1">
        <f>I21</f>
        <v>80</v>
      </c>
      <c r="F20" s="1">
        <v>170</v>
      </c>
      <c r="G20" s="1">
        <f t="shared" si="0"/>
        <v>2.9670597283903604</v>
      </c>
      <c r="H20" s="1">
        <f t="shared" si="1"/>
        <v>60.303844939755841</v>
      </c>
      <c r="I20" s="1">
        <f t="shared" si="2"/>
        <v>83.472963553338602</v>
      </c>
      <c r="J20" s="1">
        <f t="shared" si="3"/>
        <v>358330.22754174832</v>
      </c>
      <c r="K20" s="1">
        <f t="shared" si="4"/>
        <v>36.527036446661398</v>
      </c>
      <c r="L20" s="1">
        <f t="shared" si="5"/>
        <v>24.331736252524202</v>
      </c>
      <c r="M20" s="1">
        <f t="shared" si="6"/>
        <v>89.815816867874901</v>
      </c>
    </row>
    <row r="21" spans="1:13">
      <c r="A21" s="12"/>
      <c r="B21" s="1">
        <f>L21</f>
        <v>20</v>
      </c>
      <c r="C21" s="1">
        <f>C20</f>
        <v>80</v>
      </c>
      <c r="F21" s="1">
        <v>180</v>
      </c>
      <c r="G21" s="1">
        <f t="shared" si="0"/>
        <v>3.1415926535897931</v>
      </c>
      <c r="H21" s="1">
        <f t="shared" si="1"/>
        <v>60</v>
      </c>
      <c r="I21" s="1">
        <f t="shared" si="2"/>
        <v>80</v>
      </c>
      <c r="J21" s="1">
        <f t="shared" si="3"/>
        <v>392400</v>
      </c>
      <c r="K21" s="1">
        <f t="shared" si="4"/>
        <v>40</v>
      </c>
      <c r="L21" s="1">
        <f t="shared" si="5"/>
        <v>20</v>
      </c>
      <c r="M21" s="1">
        <f t="shared" si="6"/>
        <v>80</v>
      </c>
    </row>
    <row r="22" spans="1:13">
      <c r="A22" s="10" t="s">
        <v>30</v>
      </c>
      <c r="B22" s="1">
        <f>H26</f>
        <v>67.144247806269206</v>
      </c>
      <c r="C22" s="5">
        <f>I26</f>
        <v>64.679111137620438</v>
      </c>
      <c r="F22" s="1">
        <v>190</v>
      </c>
      <c r="G22" s="1">
        <f t="shared" si="0"/>
        <v>3.3161255787892263</v>
      </c>
      <c r="H22" s="1">
        <f t="shared" si="1"/>
        <v>60.303844939755841</v>
      </c>
      <c r="I22" s="1">
        <f t="shared" si="2"/>
        <v>76.527036446661384</v>
      </c>
      <c r="J22" s="1">
        <f t="shared" si="3"/>
        <v>426469.7724582518</v>
      </c>
      <c r="K22" s="1">
        <f t="shared" si="4"/>
        <v>43.472963553338616</v>
      </c>
      <c r="L22" s="1">
        <f t="shared" si="5"/>
        <v>17.491333386010822</v>
      </c>
      <c r="M22" s="1">
        <f t="shared" si="6"/>
        <v>68.978035547843248</v>
      </c>
    </row>
    <row r="23" spans="1:13">
      <c r="A23" s="10"/>
      <c r="B23" s="1">
        <f>L26</f>
        <v>31.584665888685549</v>
      </c>
      <c r="C23" s="5">
        <f>M26</f>
        <v>22.300851636192029</v>
      </c>
      <c r="F23" s="1">
        <v>200</v>
      </c>
      <c r="G23" s="1">
        <f t="shared" si="0"/>
        <v>3.4906585039886591</v>
      </c>
      <c r="H23" s="1">
        <f t="shared" si="1"/>
        <v>61.20614758428183</v>
      </c>
      <c r="I23" s="1">
        <f t="shared" si="2"/>
        <v>73.159597133486628</v>
      </c>
      <c r="J23" s="1">
        <f t="shared" si="3"/>
        <v>459504.35212049616</v>
      </c>
      <c r="K23" s="1">
        <f t="shared" si="4"/>
        <v>46.840402866513372</v>
      </c>
      <c r="L23" s="1">
        <f t="shared" si="5"/>
        <v>17.190566655980099</v>
      </c>
      <c r="M23" s="1">
        <f t="shared" si="6"/>
        <v>57.139235831649664</v>
      </c>
    </row>
    <row r="24" spans="1:13">
      <c r="A24" s="10" t="s">
        <v>28</v>
      </c>
      <c r="B24" s="1">
        <f>H30</f>
        <v>80</v>
      </c>
      <c r="C24" s="1">
        <f>I30</f>
        <v>60</v>
      </c>
      <c r="F24" s="1">
        <v>210</v>
      </c>
      <c r="G24" s="1">
        <f t="shared" si="0"/>
        <v>3.6651914291880923</v>
      </c>
      <c r="H24" s="1">
        <f t="shared" si="1"/>
        <v>62.679491924311229</v>
      </c>
      <c r="I24" s="1">
        <f t="shared" si="2"/>
        <v>70</v>
      </c>
      <c r="J24" s="1">
        <f t="shared" si="3"/>
        <v>490500</v>
      </c>
      <c r="K24" s="1">
        <f t="shared" si="4"/>
        <v>50</v>
      </c>
      <c r="L24" s="1">
        <f t="shared" si="5"/>
        <v>19.378221735089298</v>
      </c>
      <c r="M24" s="1">
        <f t="shared" si="6"/>
        <v>44.999999999999993</v>
      </c>
    </row>
    <row r="25" spans="1:13">
      <c r="A25" s="10"/>
      <c r="B25" s="1">
        <f>B24</f>
        <v>80</v>
      </c>
      <c r="C25" s="1">
        <f>M30</f>
        <v>0</v>
      </c>
      <c r="F25" s="1">
        <v>220</v>
      </c>
      <c r="G25" s="1">
        <f t="shared" si="0"/>
        <v>3.839724354387525</v>
      </c>
      <c r="H25" s="1">
        <f t="shared" si="1"/>
        <v>64.679111137620438</v>
      </c>
      <c r="I25" s="1">
        <f t="shared" si="2"/>
        <v>67.14424780626922</v>
      </c>
      <c r="J25" s="1">
        <f t="shared" si="3"/>
        <v>518514.92902049894</v>
      </c>
      <c r="K25" s="1">
        <f t="shared" si="4"/>
        <v>52.85575219373078</v>
      </c>
      <c r="L25" s="1">
        <f t="shared" si="5"/>
        <v>24.189255882739246</v>
      </c>
      <c r="M25" s="1">
        <f t="shared" si="6"/>
        <v>33.169225195476962</v>
      </c>
    </row>
    <row r="26" spans="1:13">
      <c r="A26" s="10" t="s">
        <v>29</v>
      </c>
      <c r="B26" s="1">
        <f>H34</f>
        <v>92.85575219373078</v>
      </c>
      <c r="C26" s="5">
        <f>I34</f>
        <v>64.679111137620438</v>
      </c>
      <c r="F26" s="1">
        <v>230</v>
      </c>
      <c r="G26" s="1">
        <f t="shared" si="0"/>
        <v>4.0142572795869578</v>
      </c>
      <c r="H26" s="1">
        <f t="shared" si="1"/>
        <v>67.144247806269206</v>
      </c>
      <c r="I26" s="1">
        <f t="shared" si="2"/>
        <v>64.679111137620438</v>
      </c>
      <c r="J26" s="1">
        <f t="shared" si="3"/>
        <v>542697.91973994346</v>
      </c>
      <c r="K26" s="1">
        <f t="shared" si="4"/>
        <v>55.320888862379554</v>
      </c>
      <c r="L26" s="1">
        <f t="shared" si="5"/>
        <v>31.584665888685549</v>
      </c>
      <c r="M26" s="1">
        <f t="shared" si="6"/>
        <v>22.300851636192029</v>
      </c>
    </row>
    <row r="27" spans="1:13">
      <c r="A27" s="10"/>
      <c r="B27" s="1">
        <f>L34</f>
        <v>128.41533411131442</v>
      </c>
      <c r="C27" s="1">
        <f>M34</f>
        <v>22.300851636192014</v>
      </c>
      <c r="F27" s="1">
        <v>240</v>
      </c>
      <c r="G27" s="1">
        <f t="shared" si="0"/>
        <v>4.1887902047863905</v>
      </c>
      <c r="H27" s="1">
        <f t="shared" si="1"/>
        <v>69.999999999999986</v>
      </c>
      <c r="I27" s="1">
        <f t="shared" si="2"/>
        <v>62.679491924311236</v>
      </c>
      <c r="J27" s="1">
        <f t="shared" si="3"/>
        <v>562314.18422250682</v>
      </c>
      <c r="K27" s="1">
        <f t="shared" si="4"/>
        <v>57.320508075688771</v>
      </c>
      <c r="L27" s="1">
        <f t="shared" si="5"/>
        <v>41.339745962155575</v>
      </c>
      <c r="M27" s="1">
        <f t="shared" si="6"/>
        <v>13.038475772933708</v>
      </c>
    </row>
    <row r="28" spans="1:13">
      <c r="F28" s="1">
        <v>250</v>
      </c>
      <c r="G28" s="1">
        <f t="shared" si="0"/>
        <v>4.3633231299858233</v>
      </c>
      <c r="H28" s="1">
        <f t="shared" si="1"/>
        <v>73.159597133486614</v>
      </c>
      <c r="I28" s="1">
        <f t="shared" si="2"/>
        <v>61.206147584281837</v>
      </c>
      <c r="J28" s="1">
        <f t="shared" si="3"/>
        <v>576767.69219819515</v>
      </c>
      <c r="K28" s="1">
        <f t="shared" si="4"/>
        <v>58.793852415718156</v>
      </c>
      <c r="L28" s="1">
        <f t="shared" si="5"/>
        <v>53.050915303594437</v>
      </c>
      <c r="M28" s="1">
        <f t="shared" si="6"/>
        <v>5.9579983216557437</v>
      </c>
    </row>
    <row r="29" spans="1:13">
      <c r="F29" s="1">
        <v>260</v>
      </c>
      <c r="G29" s="1">
        <f t="shared" si="0"/>
        <v>4.5378560551852569</v>
      </c>
      <c r="H29" s="1">
        <f t="shared" si="1"/>
        <v>76.527036446661398</v>
      </c>
      <c r="I29" s="1">
        <f t="shared" si="2"/>
        <v>60.303844939755841</v>
      </c>
      <c r="J29" s="1">
        <f t="shared" si="3"/>
        <v>585619.28114099521</v>
      </c>
      <c r="K29" s="1">
        <f t="shared" si="4"/>
        <v>59.696155060244159</v>
      </c>
      <c r="L29" s="1">
        <f t="shared" si="5"/>
        <v>66.160907906727502</v>
      </c>
      <c r="M29" s="1">
        <f t="shared" si="6"/>
        <v>1.5146086114084412</v>
      </c>
    </row>
    <row r="30" spans="1:13">
      <c r="F30" s="1">
        <v>270</v>
      </c>
      <c r="G30" s="1">
        <f t="shared" si="0"/>
        <v>4.7123889803846897</v>
      </c>
      <c r="H30" s="1">
        <f t="shared" si="1"/>
        <v>80</v>
      </c>
      <c r="I30" s="1">
        <f t="shared" si="2"/>
        <v>60</v>
      </c>
      <c r="J30" s="1">
        <f t="shared" si="3"/>
        <v>588600</v>
      </c>
      <c r="K30" s="1">
        <f t="shared" si="4"/>
        <v>60</v>
      </c>
      <c r="L30" s="1">
        <f t="shared" si="5"/>
        <v>79.999999999999986</v>
      </c>
      <c r="M30" s="1">
        <f t="shared" si="6"/>
        <v>0</v>
      </c>
    </row>
    <row r="31" spans="1:13">
      <c r="F31" s="1">
        <v>280</v>
      </c>
      <c r="G31" s="1">
        <f t="shared" si="0"/>
        <v>4.8869219055841224</v>
      </c>
      <c r="H31" s="1">
        <f t="shared" si="1"/>
        <v>83.472963553338602</v>
      </c>
      <c r="I31" s="1">
        <f t="shared" si="2"/>
        <v>60.303844939755834</v>
      </c>
      <c r="J31" s="1">
        <f t="shared" si="3"/>
        <v>585619.28114099533</v>
      </c>
      <c r="K31" s="1">
        <f t="shared" si="4"/>
        <v>59.696155060244173</v>
      </c>
      <c r="L31" s="1">
        <f t="shared" si="5"/>
        <v>93.839092093272484</v>
      </c>
      <c r="M31" s="1">
        <f t="shared" si="6"/>
        <v>1.5146086114084127</v>
      </c>
    </row>
    <row r="32" spans="1:13">
      <c r="F32" s="1">
        <v>290</v>
      </c>
      <c r="G32" s="1">
        <f t="shared" si="0"/>
        <v>5.0614548307835552</v>
      </c>
      <c r="H32" s="1">
        <f t="shared" si="1"/>
        <v>86.840402866513358</v>
      </c>
      <c r="I32" s="1">
        <f t="shared" si="2"/>
        <v>61.20614758428183</v>
      </c>
      <c r="J32" s="1">
        <f t="shared" si="3"/>
        <v>576767.69219819526</v>
      </c>
      <c r="K32" s="1">
        <f t="shared" si="4"/>
        <v>58.79385241571817</v>
      </c>
      <c r="L32" s="1">
        <f t="shared" si="5"/>
        <v>106.94908469640546</v>
      </c>
      <c r="M32" s="1">
        <f t="shared" si="6"/>
        <v>5.9579983216557011</v>
      </c>
    </row>
    <row r="33" spans="6:13">
      <c r="F33" s="1">
        <v>300</v>
      </c>
      <c r="G33" s="1">
        <f t="shared" si="0"/>
        <v>5.2359877559829888</v>
      </c>
      <c r="H33" s="1">
        <f t="shared" si="1"/>
        <v>90</v>
      </c>
      <c r="I33" s="1">
        <f t="shared" si="2"/>
        <v>62.679491924311229</v>
      </c>
      <c r="J33" s="1">
        <f t="shared" si="3"/>
        <v>562314.18422250682</v>
      </c>
      <c r="K33" s="1">
        <f t="shared" si="4"/>
        <v>57.320508075688771</v>
      </c>
      <c r="L33" s="1">
        <f t="shared" si="5"/>
        <v>118.6602540378444</v>
      </c>
      <c r="M33" s="1">
        <f t="shared" si="6"/>
        <v>13.038475772933687</v>
      </c>
    </row>
    <row r="34" spans="6:13">
      <c r="F34" s="1">
        <v>310</v>
      </c>
      <c r="G34" s="1">
        <f t="shared" si="0"/>
        <v>5.4105206811824216</v>
      </c>
      <c r="H34" s="1">
        <f t="shared" si="1"/>
        <v>92.85575219373078</v>
      </c>
      <c r="I34" s="1">
        <f t="shared" si="2"/>
        <v>64.679111137620438</v>
      </c>
      <c r="J34" s="1">
        <f t="shared" si="3"/>
        <v>542697.91973994346</v>
      </c>
      <c r="K34" s="1">
        <f t="shared" si="4"/>
        <v>55.320888862379554</v>
      </c>
      <c r="L34" s="1">
        <f t="shared" si="5"/>
        <v>128.41533411131442</v>
      </c>
      <c r="M34" s="1">
        <f t="shared" si="6"/>
        <v>22.300851636192014</v>
      </c>
    </row>
    <row r="35" spans="6:13">
      <c r="F35" s="1">
        <v>320</v>
      </c>
      <c r="G35" s="1">
        <f t="shared" si="0"/>
        <v>5.5850536063818543</v>
      </c>
      <c r="H35" s="1">
        <f t="shared" si="1"/>
        <v>95.320888862379562</v>
      </c>
      <c r="I35" s="1">
        <f t="shared" si="2"/>
        <v>67.144247806269206</v>
      </c>
      <c r="J35" s="1">
        <f t="shared" si="3"/>
        <v>518514.92902049911</v>
      </c>
      <c r="K35" s="1">
        <f t="shared" si="4"/>
        <v>52.855752193730794</v>
      </c>
      <c r="L35" s="1">
        <f t="shared" si="5"/>
        <v>135.81074411726075</v>
      </c>
      <c r="M35" s="1">
        <f t="shared" si="6"/>
        <v>33.169225195476919</v>
      </c>
    </row>
    <row r="36" spans="6:13">
      <c r="F36" s="1">
        <v>330</v>
      </c>
      <c r="G36" s="1">
        <f t="shared" si="0"/>
        <v>5.7595865315812871</v>
      </c>
      <c r="H36" s="1">
        <f t="shared" si="1"/>
        <v>97.320508075688764</v>
      </c>
      <c r="I36" s="1">
        <f t="shared" si="2"/>
        <v>69.999999999999986</v>
      </c>
      <c r="J36" s="1">
        <f t="shared" si="3"/>
        <v>490500.00000000012</v>
      </c>
      <c r="K36" s="1">
        <f t="shared" si="4"/>
        <v>50.000000000000014</v>
      </c>
      <c r="L36" s="1">
        <f t="shared" si="5"/>
        <v>140.62177826491069</v>
      </c>
      <c r="M36" s="1">
        <f t="shared" si="6"/>
        <v>44.999999999999957</v>
      </c>
    </row>
    <row r="37" spans="6:13">
      <c r="F37" s="1">
        <v>340</v>
      </c>
      <c r="G37" s="1">
        <f t="shared" si="0"/>
        <v>5.9341194567807207</v>
      </c>
      <c r="H37" s="1">
        <f t="shared" si="1"/>
        <v>98.793852415718163</v>
      </c>
      <c r="I37" s="1">
        <f t="shared" si="2"/>
        <v>73.159597133486628</v>
      </c>
      <c r="J37" s="1">
        <f t="shared" si="3"/>
        <v>459504.35212049616</v>
      </c>
      <c r="K37" s="1">
        <f t="shared" si="4"/>
        <v>46.840402866513372</v>
      </c>
      <c r="L37" s="1">
        <f t="shared" si="5"/>
        <v>142.80943334401991</v>
      </c>
      <c r="M37" s="1">
        <f t="shared" si="6"/>
        <v>57.139235831649664</v>
      </c>
    </row>
    <row r="38" spans="6:13">
      <c r="F38" s="1">
        <v>350</v>
      </c>
      <c r="G38" s="1">
        <f t="shared" si="0"/>
        <v>6.1086523819801526</v>
      </c>
      <c r="H38" s="1">
        <f t="shared" si="1"/>
        <v>99.696155060244166</v>
      </c>
      <c r="I38" s="1">
        <f t="shared" si="2"/>
        <v>76.52703644666137</v>
      </c>
      <c r="J38" s="1">
        <f t="shared" si="3"/>
        <v>426469.77245825197</v>
      </c>
      <c r="K38" s="1">
        <f t="shared" si="4"/>
        <v>43.47296355333863</v>
      </c>
      <c r="L38" s="1">
        <f t="shared" si="5"/>
        <v>142.50866661398919</v>
      </c>
      <c r="M38" s="1">
        <f t="shared" si="6"/>
        <v>68.978035547843191</v>
      </c>
    </row>
    <row r="39" spans="6:13">
      <c r="F39" s="1">
        <v>360</v>
      </c>
      <c r="G39" s="1">
        <f t="shared" si="0"/>
        <v>6.2831853071795862</v>
      </c>
      <c r="H39" s="1">
        <f t="shared" si="1"/>
        <v>100</v>
      </c>
      <c r="I39" s="1">
        <f t="shared" si="2"/>
        <v>80</v>
      </c>
      <c r="J39" s="1">
        <f t="shared" si="3"/>
        <v>392400</v>
      </c>
      <c r="K39" s="1">
        <f t="shared" si="4"/>
        <v>40</v>
      </c>
      <c r="L39" s="1">
        <f t="shared" si="5"/>
        <v>140</v>
      </c>
      <c r="M39" s="1">
        <f t="shared" si="6"/>
        <v>79.999999999999986</v>
      </c>
    </row>
  </sheetData>
  <sheetProtection password="F69D" sheet="1" objects="1" scenarios="1" selectLockedCells="1"/>
  <mergeCells count="9">
    <mergeCell ref="A24:A25"/>
    <mergeCell ref="A26:A27"/>
    <mergeCell ref="A14:A15"/>
    <mergeCell ref="A18:A19"/>
    <mergeCell ref="A10:A11"/>
    <mergeCell ref="A12:A13"/>
    <mergeCell ref="A22:A23"/>
    <mergeCell ref="A16:A17"/>
    <mergeCell ref="A20:A2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A7_Presiuni_conducta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Mihaela</cp:lastModifiedBy>
  <dcterms:created xsi:type="dcterms:W3CDTF">2022-03-30T04:48:31Z</dcterms:created>
  <dcterms:modified xsi:type="dcterms:W3CDTF">2022-05-31T20:54:03Z</dcterms:modified>
</cp:coreProperties>
</file>